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://teamsites.capetown.gov.za/sites/MyCiTiMC/NEW STOPS/202410 New timetables for Table View Atlantis Khayelitsha/Timetables (edited)/"/>
    </mc:Choice>
  </mc:AlternateContent>
  <bookViews>
    <workbookView xWindow="-120" yWindow="-120" windowWidth="38640" windowHeight="21120" firstSheet="1" activeTab="2"/>
  </bookViews>
  <sheets>
    <sheet name="Input" sheetId="5" state="hidden" r:id="rId1"/>
    <sheet name="D02 (Mon-Fri)" sheetId="1" r:id="rId2"/>
    <sheet name="D02 (Sat,Sun PH)" sheetId="6" r:id="rId3"/>
  </sheets>
  <definedNames>
    <definedName name="_xlnm.Print_Area" localSheetId="1">'D02 (Mon-Fri)'!$A$1:$BG$42</definedName>
    <definedName name="_xlnm.Print_Area" localSheetId="2">'D02 (Sat,Sun PH)'!$A$1:$AC$42</definedName>
  </definedNames>
  <calcPr calcId="162913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22" i="5"/>
  <c r="K10" i="5" l="1"/>
  <c r="K11" i="5" s="1"/>
  <c r="K12" i="5" s="1"/>
  <c r="L10" i="5"/>
  <c r="L11" i="5" s="1"/>
  <c r="L12" i="5" s="1"/>
  <c r="M10" i="5"/>
  <c r="M11" i="5" s="1"/>
  <c r="M12" i="5" s="1"/>
  <c r="M13" i="5" s="1"/>
  <c r="N10" i="5"/>
  <c r="N11" i="5" s="1"/>
  <c r="N12" i="5" s="1"/>
  <c r="K15" i="5"/>
  <c r="K19" i="5" s="1"/>
  <c r="L15" i="5"/>
  <c r="L16" i="5" s="1"/>
  <c r="M15" i="5"/>
  <c r="M16" i="5" s="1"/>
  <c r="N15" i="5"/>
  <c r="N16" i="5" s="1"/>
  <c r="K16" i="5"/>
  <c r="K18" i="5"/>
  <c r="L18" i="5"/>
  <c r="M18" i="5"/>
  <c r="N18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B47" i="5"/>
  <c r="C47" i="5"/>
  <c r="B48" i="5"/>
  <c r="C48" i="5"/>
  <c r="B49" i="5"/>
  <c r="C49" i="5"/>
  <c r="B50" i="5"/>
  <c r="C50" i="5"/>
  <c r="B51" i="5"/>
  <c r="C51" i="5"/>
  <c r="B52" i="5"/>
  <c r="C52" i="5"/>
  <c r="B53" i="5"/>
  <c r="C53" i="5"/>
  <c r="B54" i="5"/>
  <c r="C54" i="5"/>
  <c r="B55" i="5"/>
  <c r="C55" i="5"/>
  <c r="B56" i="5"/>
  <c r="C56" i="5"/>
  <c r="B57" i="5"/>
  <c r="C57" i="5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B69" i="5"/>
  <c r="C69" i="5"/>
  <c r="B70" i="5"/>
  <c r="C70" i="5"/>
  <c r="B71" i="5"/>
  <c r="C71" i="5"/>
  <c r="B72" i="5"/>
  <c r="C72" i="5"/>
  <c r="B73" i="5"/>
  <c r="C73" i="5"/>
  <c r="B74" i="5"/>
  <c r="C74" i="5"/>
  <c r="B75" i="5"/>
  <c r="C75" i="5"/>
  <c r="B76" i="5"/>
  <c r="C76" i="5"/>
  <c r="C22" i="5"/>
  <c r="B22" i="5"/>
  <c r="L19" i="5" l="1"/>
  <c r="N19" i="5"/>
  <c r="M19" i="5"/>
  <c r="L13" i="5"/>
  <c r="L17" i="5"/>
  <c r="K13" i="5"/>
  <c r="K17" i="5"/>
  <c r="N13" i="5"/>
  <c r="N17" i="5"/>
  <c r="M17" i="5"/>
  <c r="Y13" i="5" l="1"/>
  <c r="B2" i="6" l="1"/>
  <c r="O15" i="5" l="1"/>
  <c r="J15" i="5"/>
  <c r="I15" i="5"/>
  <c r="H15" i="5"/>
  <c r="G15" i="5"/>
  <c r="F15" i="5"/>
  <c r="E15" i="5"/>
  <c r="C15" i="5"/>
  <c r="D15" i="5"/>
  <c r="U7" i="5"/>
  <c r="S7" i="5"/>
  <c r="B7" i="5"/>
  <c r="V13" i="5" l="1"/>
  <c r="Y15" i="5"/>
  <c r="Y14" i="5"/>
  <c r="V17" i="5"/>
  <c r="V19" i="5" l="1"/>
  <c r="V18" i="5"/>
  <c r="V14" i="5"/>
  <c r="W19" i="5" l="1"/>
  <c r="W18" i="5"/>
  <c r="V15" i="5"/>
  <c r="C19" i="5" l="1"/>
  <c r="C18" i="5"/>
  <c r="O19" i="5" l="1"/>
  <c r="J19" i="5"/>
  <c r="I19" i="5"/>
  <c r="H19" i="5"/>
  <c r="G19" i="5"/>
  <c r="F19" i="5"/>
  <c r="E19" i="5"/>
  <c r="D19" i="5"/>
  <c r="B19" i="5"/>
  <c r="O18" i="5"/>
  <c r="J18" i="5"/>
  <c r="I18" i="5"/>
  <c r="H18" i="5"/>
  <c r="G18" i="5"/>
  <c r="F18" i="5"/>
  <c r="E18" i="5"/>
  <c r="D18" i="5"/>
  <c r="B18" i="5"/>
  <c r="B17" i="5"/>
  <c r="O16" i="5"/>
  <c r="J16" i="5"/>
  <c r="I16" i="5"/>
  <c r="H16" i="5"/>
  <c r="G16" i="5"/>
  <c r="F16" i="5"/>
  <c r="E16" i="5"/>
  <c r="D16" i="5"/>
  <c r="C16" i="5"/>
  <c r="R15" i="5"/>
  <c r="R14" i="5"/>
  <c r="O10" i="5"/>
  <c r="O11" i="5" s="1"/>
  <c r="O12" i="5" s="1"/>
  <c r="J10" i="5"/>
  <c r="J11" i="5" s="1"/>
  <c r="J12" i="5" s="1"/>
  <c r="I10" i="5"/>
  <c r="I11" i="5" s="1"/>
  <c r="I12" i="5" s="1"/>
  <c r="I17" i="5" s="1"/>
  <c r="H10" i="5"/>
  <c r="H11" i="5" s="1"/>
  <c r="H12" i="5" s="1"/>
  <c r="G10" i="5"/>
  <c r="G11" i="5" s="1"/>
  <c r="G12" i="5" s="1"/>
  <c r="F10" i="5"/>
  <c r="F11" i="5" s="1"/>
  <c r="F12" i="5" s="1"/>
  <c r="E10" i="5"/>
  <c r="E11" i="5" s="1"/>
  <c r="E12" i="5" s="1"/>
  <c r="D10" i="5"/>
  <c r="D11" i="5" s="1"/>
  <c r="D12" i="5" s="1"/>
  <c r="C10" i="5"/>
  <c r="R9" i="5"/>
  <c r="R8" i="5"/>
  <c r="B8" i="5"/>
  <c r="C11" i="5" l="1"/>
  <c r="C12" i="5" s="1"/>
  <c r="C17" i="5"/>
  <c r="C13" i="5"/>
  <c r="R10" i="5"/>
  <c r="R19" i="5"/>
  <c r="E13" i="5"/>
  <c r="E17" i="5"/>
  <c r="O13" i="5"/>
  <c r="O17" i="5"/>
  <c r="F13" i="5"/>
  <c r="F17" i="5"/>
  <c r="J17" i="5"/>
  <c r="J13" i="5"/>
  <c r="D13" i="5"/>
  <c r="R12" i="5"/>
  <c r="D17" i="5"/>
  <c r="G13" i="5"/>
  <c r="G17" i="5"/>
  <c r="H13" i="5"/>
  <c r="H17" i="5"/>
  <c r="I13" i="5"/>
  <c r="R18" i="5"/>
  <c r="R11" i="5"/>
  <c r="W17" i="5"/>
  <c r="R16" i="5"/>
  <c r="Q8" i="5" l="1"/>
  <c r="P8" i="5" s="1"/>
  <c r="Q12" i="5"/>
  <c r="P12" i="5" s="1"/>
  <c r="Q18" i="5"/>
  <c r="P18" i="5" s="1"/>
  <c r="Q19" i="5"/>
  <c r="P19" i="5" s="1"/>
  <c r="Q16" i="5"/>
  <c r="P16" i="5" s="1"/>
  <c r="Q13" i="5"/>
  <c r="Q17" i="5"/>
  <c r="Q9" i="5"/>
  <c r="P9" i="5" s="1"/>
  <c r="Q10" i="5"/>
  <c r="P10" i="5" s="1"/>
  <c r="Q15" i="5"/>
  <c r="P15" i="5" s="1"/>
  <c r="R17" i="5"/>
  <c r="R13" i="5"/>
  <c r="Q14" i="5"/>
  <c r="P14" i="5" s="1"/>
  <c r="X14" i="5" s="1"/>
  <c r="Q11" i="5"/>
  <c r="P11" i="5" s="1"/>
  <c r="P17" i="5" l="1"/>
  <c r="P13" i="5"/>
  <c r="X13" i="5" s="1"/>
  <c r="X15" i="5"/>
  <c r="X17" i="5"/>
  <c r="X18" i="5" l="1"/>
  <c r="X19" i="5" s="1"/>
  <c r="T7" i="5" l="1"/>
</calcChain>
</file>

<file path=xl/sharedStrings.xml><?xml version="1.0" encoding="utf-8"?>
<sst xmlns="http://schemas.openxmlformats.org/spreadsheetml/2006/main" count="418" uniqueCount="68">
  <si>
    <t>Route Name</t>
  </si>
  <si>
    <t>VOC</t>
  </si>
  <si>
    <t>N2</t>
  </si>
  <si>
    <t>Bus Type</t>
  </si>
  <si>
    <t xml:space="preserve">Route </t>
  </si>
  <si>
    <t>Timetable effective</t>
  </si>
  <si>
    <t>DAILY LIVE KMS</t>
  </si>
  <si>
    <t>DAILY POS KMS</t>
  </si>
  <si>
    <t>DAILY TOTAL</t>
  </si>
  <si>
    <t>Mon</t>
  </si>
  <si>
    <t>Tue</t>
  </si>
  <si>
    <t>Wed</t>
  </si>
  <si>
    <t>Thu</t>
  </si>
  <si>
    <t>PEAK BUS</t>
  </si>
  <si>
    <t>Fri</t>
  </si>
  <si>
    <t>WKDAY</t>
  </si>
  <si>
    <t>Sat</t>
  </si>
  <si>
    <t>SAT</t>
  </si>
  <si>
    <t>Sun</t>
  </si>
  <si>
    <t>SUN &amp; P/H</t>
  </si>
  <si>
    <t>P/H</t>
  </si>
  <si>
    <t>KILOMETERS</t>
  </si>
  <si>
    <t>LIVE</t>
  </si>
  <si>
    <t>DEPOT</t>
  </si>
  <si>
    <t>TOTAL</t>
  </si>
  <si>
    <t>Direction</t>
  </si>
  <si>
    <t>Monday to Friday</t>
  </si>
  <si>
    <t>Eastgate to Kuyasa (Pos)</t>
  </si>
  <si>
    <t>Kuyasa to Civic Centre</t>
  </si>
  <si>
    <t>Civic Centre to Foreshore (Pos)</t>
  </si>
  <si>
    <t>Foreshore to Civic Centre (Pos)</t>
  </si>
  <si>
    <t>Civic Centre to Kuyasa</t>
  </si>
  <si>
    <t>Kuyasa to Eastgate (Pos)</t>
  </si>
  <si>
    <t>Kuyasa</t>
  </si>
  <si>
    <t>KUYASA</t>
  </si>
  <si>
    <t>Civic Centre</t>
  </si>
  <si>
    <t>D02</t>
  </si>
  <si>
    <t>Jeff Masemola</t>
  </si>
  <si>
    <t>Aliam</t>
  </si>
  <si>
    <t>Sigwele</t>
  </si>
  <si>
    <t>Makhanya</t>
  </si>
  <si>
    <t>Pama West</t>
  </si>
  <si>
    <t>Mfundisweni</t>
  </si>
  <si>
    <t>Makabeni</t>
  </si>
  <si>
    <t>Ngcingcu</t>
  </si>
  <si>
    <t>Khwezi</t>
  </si>
  <si>
    <t>Ncumo West</t>
  </si>
  <si>
    <t>Ncumo East</t>
  </si>
  <si>
    <t>Oscar Mpetha</t>
  </si>
  <si>
    <t>Ntlazane</t>
  </si>
  <si>
    <t>18m</t>
  </si>
  <si>
    <t>Peak</t>
  </si>
  <si>
    <t>am</t>
  </si>
  <si>
    <t>pm</t>
  </si>
  <si>
    <t>F</t>
  </si>
  <si>
    <t>R</t>
  </si>
  <si>
    <t>BLOCK</t>
  </si>
  <si>
    <t>Grand Total</t>
  </si>
  <si>
    <t>Count of BLOCK</t>
  </si>
  <si>
    <t>Route</t>
  </si>
  <si>
    <t>Depart</t>
  </si>
  <si>
    <t>Khayelitsha West - Civic Centre</t>
  </si>
  <si>
    <t>DAILY LIVE TRIPS</t>
  </si>
  <si>
    <t>TT DATE</t>
  </si>
  <si>
    <t>Saturday, Sunday &amp; Public Holiday</t>
  </si>
  <si>
    <t>Kwebula</t>
  </si>
  <si>
    <t>Lookout Hill</t>
  </si>
  <si>
    <t>Timetable Effective 9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</si>
</sst>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??_ ;_ @_ "/>
    <numFmt numFmtId="165" formatCode="_ * #,##0.00_ ;_ * \-#,##0.00_ ;_ * &quot;-&quot;_ ;_ @_ "/>
    <numFmt numFmtId="166" formatCode="_(* #,##0.00_);_(* \(#,##0.00\);_(* &quot;-&quot;??_);_(@_)"/>
    <numFmt numFmtId="167" formatCode="_ * #,##0_ ;_ * \-#,##0_ ;_ * &quot;-&quot;_ ;_ @_ "/>
    <numFmt numFmtId="168" formatCode="_-* #,##0_-;\-* #,##0_-;_-* &quot;-&quot;??_-;_-@_-"/>
  </numFmts>
  <fonts count="18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ptos"/>
      <family val="2"/>
    </font>
    <font>
      <sz val="12"/>
      <name val="Aptos"/>
      <family val="2"/>
    </font>
    <font>
      <sz val="12"/>
      <name val="Calibri"/>
      <family val="2"/>
    </font>
    <font>
      <b/>
      <sz val="11"/>
      <name val="Calibri"/>
      <family val="2"/>
    </font>
    <font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11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92CDDC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5" fillId="0" borderId="1"/>
    <xf numFmtId="0" fontId="5" fillId="0" borderId="1"/>
    <xf numFmtId="0" fontId="2" fillId="0" borderId="1"/>
    <xf numFmtId="0" fontId="3" fillId="2" borderId="1" applyNumberFormat="0" applyBorder="0" applyAlignment="0" applyProtection="0"/>
    <xf numFmtId="0" fontId="4" fillId="3" borderId="1" applyNumberFormat="0" applyBorder="0" applyAlignment="0" applyProtection="0"/>
    <xf numFmtId="0" fontId="6" fillId="5" borderId="0" applyNumberFormat="0" applyBorder="0" applyAlignment="0" applyProtection="0"/>
    <xf numFmtId="0" fontId="1" fillId="0" borderId="1"/>
    <xf numFmtId="0" fontId="7" fillId="0" borderId="1"/>
    <xf numFmtId="0" fontId="1" fillId="0" borderId="1"/>
  </cellStyleXfs>
  <cellXfs count="150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1" xfId="3" applyFont="1" applyAlignment="1">
      <alignment vertical="center"/>
    </xf>
    <xf numFmtId="0" fontId="8" fillId="0" borderId="1" xfId="3" applyFont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3" applyFont="1" applyFill="1" applyBorder="1" applyAlignment="1">
      <alignment horizontal="center" vertical="center"/>
    </xf>
    <xf numFmtId="0" fontId="8" fillId="0" borderId="1" xfId="9" applyFont="1" applyAlignment="1">
      <alignment horizontal="center" vertical="center"/>
    </xf>
    <xf numFmtId="15" fontId="8" fillId="0" borderId="3" xfId="3" applyNumberFormat="1" applyFont="1" applyBorder="1" applyAlignment="1">
      <alignment horizontal="center" vertical="center"/>
    </xf>
    <xf numFmtId="0" fontId="9" fillId="0" borderId="1" xfId="3" applyFont="1" applyAlignment="1">
      <alignment vertical="center"/>
    </xf>
    <xf numFmtId="0" fontId="9" fillId="4" borderId="1" xfId="3" applyFont="1" applyFill="1" applyAlignment="1">
      <alignment horizontal="left" vertical="center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5" fontId="9" fillId="4" borderId="1" xfId="3" applyNumberFormat="1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1" xfId="3" applyFont="1" applyAlignment="1">
      <alignment horizontal="left" vertical="center"/>
    </xf>
    <xf numFmtId="0" fontId="9" fillId="0" borderId="1" xfId="9" applyFont="1" applyAlignment="1">
      <alignment horizontal="left" vertical="center"/>
    </xf>
    <xf numFmtId="0" fontId="9" fillId="0" borderId="1" xfId="9" applyFont="1" applyAlignment="1">
      <alignment vertical="center"/>
    </xf>
    <xf numFmtId="0" fontId="9" fillId="4" borderId="1" xfId="3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3" xfId="9" applyFont="1" applyBorder="1" applyAlignment="1">
      <alignment horizontal="left" vertical="center"/>
    </xf>
    <xf numFmtId="0" fontId="9" fillId="4" borderId="8" xfId="9" applyFont="1" applyFill="1" applyBorder="1" applyAlignment="1">
      <alignment horizontal="right" vertical="center" wrapText="1"/>
    </xf>
    <xf numFmtId="0" fontId="9" fillId="4" borderId="12" xfId="9" applyFont="1" applyFill="1" applyBorder="1" applyAlignment="1">
      <alignment horizontal="right" vertical="center" wrapText="1"/>
    </xf>
    <xf numFmtId="0" fontId="9" fillId="4" borderId="12" xfId="9" applyFont="1" applyFill="1" applyBorder="1" applyAlignment="1">
      <alignment horizontal="left" vertical="center" wrapText="1"/>
    </xf>
    <xf numFmtId="0" fontId="9" fillId="0" borderId="8" xfId="9" applyFont="1" applyBorder="1" applyAlignment="1">
      <alignment horizontal="left" vertical="center" wrapText="1"/>
    </xf>
    <xf numFmtId="0" fontId="9" fillId="0" borderId="12" xfId="9" applyFont="1" applyBorder="1" applyAlignment="1">
      <alignment horizontal="center" vertical="center" wrapText="1"/>
    </xf>
    <xf numFmtId="0" fontId="9" fillId="0" borderId="7" xfId="9" applyFont="1" applyBorder="1" applyAlignment="1">
      <alignment horizontal="center" vertical="center" wrapText="1"/>
    </xf>
    <xf numFmtId="167" fontId="9" fillId="0" borderId="3" xfId="6" applyNumberFormat="1" applyFont="1" applyFill="1" applyBorder="1" applyAlignment="1">
      <alignment horizontal="center" vertical="center" wrapText="1"/>
    </xf>
    <xf numFmtId="165" fontId="9" fillId="0" borderId="3" xfId="9" applyNumberFormat="1" applyFont="1" applyBorder="1" applyAlignment="1">
      <alignment horizontal="right" vertical="center"/>
    </xf>
    <xf numFmtId="15" fontId="9" fillId="0" borderId="11" xfId="9" applyNumberFormat="1" applyFont="1" applyBorder="1" applyAlignment="1">
      <alignment horizontal="left" vertical="center"/>
    </xf>
    <xf numFmtId="15" fontId="9" fillId="0" borderId="12" xfId="9" applyNumberFormat="1" applyFont="1" applyBorder="1" applyAlignment="1">
      <alignment horizontal="left" vertical="center"/>
    </xf>
    <xf numFmtId="41" fontId="9" fillId="0" borderId="3" xfId="9" applyNumberFormat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13" fillId="0" borderId="15" xfId="9" applyFont="1" applyBorder="1" applyAlignment="1">
      <alignment vertical="center"/>
    </xf>
    <xf numFmtId="0" fontId="13" fillId="0" borderId="1" xfId="1" applyFont="1" applyAlignment="1">
      <alignment horizontal="center" vertical="center"/>
    </xf>
    <xf numFmtId="0" fontId="9" fillId="0" borderId="15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9" fillId="0" borderId="14" xfId="2" applyFont="1" applyBorder="1" applyAlignment="1">
      <alignment horizontal="left" vertical="center"/>
    </xf>
    <xf numFmtId="165" fontId="9" fillId="0" borderId="1" xfId="2" applyNumberFormat="1" applyFont="1" applyAlignment="1">
      <alignment horizontal="left" vertical="center"/>
    </xf>
    <xf numFmtId="165" fontId="9" fillId="0" borderId="15" xfId="2" applyNumberFormat="1" applyFont="1" applyBorder="1" applyAlignment="1">
      <alignment horizontal="left" vertical="center"/>
    </xf>
    <xf numFmtId="165" fontId="9" fillId="0" borderId="1" xfId="2" applyNumberFormat="1" applyFont="1" applyAlignment="1">
      <alignment horizontal="center" vertical="center"/>
    </xf>
    <xf numFmtId="165" fontId="9" fillId="0" borderId="16" xfId="2" applyNumberFormat="1" applyFont="1" applyBorder="1" applyAlignment="1">
      <alignment horizontal="center" vertical="center"/>
    </xf>
    <xf numFmtId="0" fontId="9" fillId="0" borderId="14" xfId="9" applyFont="1" applyBorder="1" applyAlignment="1">
      <alignment horizontal="left" vertical="center"/>
    </xf>
    <xf numFmtId="43" fontId="9" fillId="4" borderId="1" xfId="1" applyNumberFormat="1" applyFont="1" applyFill="1" applyAlignment="1">
      <alignment horizontal="left" vertical="center"/>
    </xf>
    <xf numFmtId="43" fontId="9" fillId="0" borderId="16" xfId="1" applyNumberFormat="1" applyFont="1" applyBorder="1" applyAlignment="1">
      <alignment horizontal="left" vertical="center"/>
    </xf>
    <xf numFmtId="43" fontId="9" fillId="0" borderId="16" xfId="9" applyNumberFormat="1" applyFont="1" applyBorder="1" applyAlignment="1">
      <alignment horizontal="center" vertical="center"/>
    </xf>
    <xf numFmtId="43" fontId="9" fillId="0" borderId="16" xfId="1" applyNumberFormat="1" applyFont="1" applyBorder="1" applyAlignment="1">
      <alignment horizontal="center" vertical="center"/>
    </xf>
    <xf numFmtId="165" fontId="9" fillId="0" borderId="17" xfId="1" applyNumberFormat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43" fontId="9" fillId="4" borderId="17" xfId="1" applyNumberFormat="1" applyFont="1" applyFill="1" applyBorder="1" applyAlignment="1">
      <alignment horizontal="left" vertical="center"/>
    </xf>
    <xf numFmtId="43" fontId="9" fillId="0" borderId="4" xfId="1" applyNumberFormat="1" applyFont="1" applyBorder="1" applyAlignment="1">
      <alignment horizontal="left" vertical="center"/>
    </xf>
    <xf numFmtId="43" fontId="9" fillId="0" borderId="4" xfId="1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0" borderId="1" xfId="9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5" fontId="9" fillId="0" borderId="3" xfId="3" applyNumberFormat="1" applyFont="1" applyBorder="1" applyAlignment="1">
      <alignment horizontal="center" vertical="center"/>
    </xf>
    <xf numFmtId="15" fontId="8" fillId="0" borderId="1" xfId="3" applyNumberFormat="1" applyFont="1" applyAlignment="1">
      <alignment horizontal="left" vertical="center"/>
    </xf>
    <xf numFmtId="166" fontId="9" fillId="4" borderId="8" xfId="9" applyNumberFormat="1" applyFont="1" applyFill="1" applyBorder="1" applyAlignment="1">
      <alignment horizontal="right" vertical="center"/>
    </xf>
    <xf numFmtId="166" fontId="9" fillId="4" borderId="12" xfId="9" applyNumberFormat="1" applyFont="1" applyFill="1" applyBorder="1" applyAlignment="1">
      <alignment horizontal="right" vertical="center"/>
    </xf>
    <xf numFmtId="166" fontId="9" fillId="4" borderId="12" xfId="9" applyNumberFormat="1" applyFont="1" applyFill="1" applyBorder="1" applyAlignment="1">
      <alignment horizontal="left" vertical="center"/>
    </xf>
    <xf numFmtId="166" fontId="9" fillId="0" borderId="8" xfId="9" applyNumberFormat="1" applyFont="1" applyBorder="1" applyAlignment="1">
      <alignment horizontal="left" vertical="center"/>
    </xf>
    <xf numFmtId="166" fontId="9" fillId="0" borderId="12" xfId="9" applyNumberFormat="1" applyFont="1" applyBorder="1" applyAlignment="1">
      <alignment horizontal="center" vertical="center"/>
    </xf>
    <xf numFmtId="166" fontId="9" fillId="0" borderId="7" xfId="9" applyNumberFormat="1" applyFont="1" applyBorder="1" applyAlignment="1">
      <alignment horizontal="center" vertical="center"/>
    </xf>
    <xf numFmtId="0" fontId="9" fillId="0" borderId="3" xfId="9" applyFont="1" applyBorder="1" applyAlignment="1">
      <alignment horizontal="right" vertical="center"/>
    </xf>
    <xf numFmtId="0" fontId="9" fillId="0" borderId="8" xfId="9" applyFont="1" applyBorder="1" applyAlignment="1">
      <alignment horizontal="right" vertical="center"/>
    </xf>
    <xf numFmtId="0" fontId="9" fillId="0" borderId="12" xfId="9" applyFont="1" applyBorder="1" applyAlignment="1">
      <alignment horizontal="left" vertical="center"/>
    </xf>
    <xf numFmtId="0" fontId="9" fillId="0" borderId="7" xfId="9" applyFont="1" applyBorder="1" applyAlignment="1">
      <alignment horizontal="left" vertical="center"/>
    </xf>
    <xf numFmtId="41" fontId="9" fillId="0" borderId="7" xfId="9" applyNumberFormat="1" applyFont="1" applyBorder="1" applyAlignment="1">
      <alignment horizontal="center" vertical="center"/>
    </xf>
    <xf numFmtId="167" fontId="9" fillId="4" borderId="11" xfId="9" applyNumberFormat="1" applyFont="1" applyFill="1" applyBorder="1" applyAlignment="1">
      <alignment horizontal="left" vertical="center"/>
    </xf>
    <xf numFmtId="167" fontId="9" fillId="4" borderId="13" xfId="9" applyNumberFormat="1" applyFont="1" applyFill="1" applyBorder="1" applyAlignment="1">
      <alignment horizontal="left" vertical="center"/>
    </xf>
    <xf numFmtId="167" fontId="9" fillId="0" borderId="11" xfId="9" applyNumberFormat="1" applyFont="1" applyBorder="1" applyAlignment="1">
      <alignment horizontal="left" vertical="center"/>
    </xf>
    <xf numFmtId="167" fontId="9" fillId="0" borderId="13" xfId="9" applyNumberFormat="1" applyFont="1" applyBorder="1" applyAlignment="1">
      <alignment horizontal="center" vertical="center"/>
    </xf>
    <xf numFmtId="167" fontId="9" fillId="0" borderId="9" xfId="9" applyNumberFormat="1" applyFont="1" applyBorder="1" applyAlignment="1">
      <alignment horizontal="center" vertical="center"/>
    </xf>
    <xf numFmtId="0" fontId="9" fillId="0" borderId="15" xfId="9" applyFont="1" applyBorder="1" applyAlignment="1">
      <alignment horizontal="left" vertical="center"/>
    </xf>
    <xf numFmtId="0" fontId="9" fillId="0" borderId="16" xfId="9" applyFont="1" applyBorder="1" applyAlignment="1">
      <alignment horizontal="left" vertical="center"/>
    </xf>
    <xf numFmtId="41" fontId="9" fillId="0" borderId="16" xfId="9" applyNumberFormat="1" applyFont="1" applyBorder="1" applyAlignment="1">
      <alignment horizontal="center" vertical="center"/>
    </xf>
    <xf numFmtId="167" fontId="9" fillId="0" borderId="15" xfId="9" applyNumberFormat="1" applyFont="1" applyBorder="1" applyAlignment="1">
      <alignment horizontal="left" vertical="center"/>
    </xf>
    <xf numFmtId="167" fontId="9" fillId="0" borderId="1" xfId="9" applyNumberFormat="1" applyFont="1" applyAlignment="1">
      <alignment horizontal="left" vertical="center"/>
    </xf>
    <xf numFmtId="167" fontId="9" fillId="0" borderId="1" xfId="9" applyNumberFormat="1" applyFont="1" applyAlignment="1">
      <alignment horizontal="center" vertical="center"/>
    </xf>
    <xf numFmtId="167" fontId="9" fillId="0" borderId="16" xfId="9" applyNumberFormat="1" applyFont="1" applyBorder="1" applyAlignment="1">
      <alignment horizontal="center" vertical="center"/>
    </xf>
    <xf numFmtId="0" fontId="13" fillId="0" borderId="1" xfId="9" applyFont="1" applyAlignment="1">
      <alignment horizontal="left" vertical="center"/>
    </xf>
    <xf numFmtId="41" fontId="13" fillId="0" borderId="14" xfId="9" applyNumberFormat="1" applyFont="1" applyBorder="1" applyAlignment="1">
      <alignment horizontal="center" vertical="center"/>
    </xf>
    <xf numFmtId="168" fontId="9" fillId="4" borderId="1" xfId="9" applyNumberFormat="1" applyFont="1" applyFill="1" applyAlignment="1">
      <alignment horizontal="center" vertical="center"/>
    </xf>
    <xf numFmtId="168" fontId="9" fillId="0" borderId="1" xfId="9" applyNumberFormat="1" applyFont="1" applyAlignment="1">
      <alignment horizontal="left" vertical="center"/>
    </xf>
    <xf numFmtId="168" fontId="9" fillId="0" borderId="16" xfId="9" applyNumberFormat="1" applyFont="1" applyBorder="1" applyAlignment="1">
      <alignment horizontal="left" vertical="center"/>
    </xf>
    <xf numFmtId="168" fontId="9" fillId="4" borderId="16" xfId="9" applyNumberFormat="1" applyFont="1" applyFill="1" applyBorder="1" applyAlignment="1">
      <alignment horizontal="center" vertical="center"/>
    </xf>
    <xf numFmtId="167" fontId="9" fillId="4" borderId="15" xfId="9" applyNumberFormat="1" applyFont="1" applyFill="1" applyBorder="1" applyAlignment="1">
      <alignment horizontal="left" vertical="center"/>
    </xf>
    <xf numFmtId="167" fontId="9" fillId="4" borderId="1" xfId="9" applyNumberFormat="1" applyFont="1" applyFill="1" applyAlignment="1">
      <alignment horizontal="left" vertical="center"/>
    </xf>
    <xf numFmtId="167" fontId="9" fillId="0" borderId="6" xfId="9" applyNumberFormat="1" applyFont="1" applyBorder="1" applyAlignment="1">
      <alignment horizontal="left" vertical="center"/>
    </xf>
    <xf numFmtId="167" fontId="9" fillId="0" borderId="17" xfId="9" applyNumberFormat="1" applyFont="1" applyBorder="1" applyAlignment="1">
      <alignment horizontal="left" vertical="center"/>
    </xf>
    <xf numFmtId="167" fontId="9" fillId="0" borderId="17" xfId="9" applyNumberFormat="1" applyFont="1" applyBorder="1" applyAlignment="1">
      <alignment horizontal="center" vertical="center"/>
    </xf>
    <xf numFmtId="167" fontId="9" fillId="0" borderId="4" xfId="9" applyNumberFormat="1" applyFont="1" applyBorder="1" applyAlignment="1">
      <alignment horizontal="center" vertical="center"/>
    </xf>
    <xf numFmtId="168" fontId="13" fillId="0" borderId="17" xfId="9" applyNumberFormat="1" applyFont="1" applyBorder="1" applyAlignment="1">
      <alignment horizontal="center" vertical="center"/>
    </xf>
    <xf numFmtId="168" fontId="13" fillId="0" borderId="4" xfId="9" applyNumberFormat="1" applyFont="1" applyBorder="1" applyAlignment="1">
      <alignment horizontal="center" vertical="center"/>
    </xf>
    <xf numFmtId="168" fontId="9" fillId="0" borderId="16" xfId="9" applyNumberFormat="1" applyFont="1" applyBorder="1" applyAlignment="1">
      <alignment horizontal="center" vertical="center"/>
    </xf>
    <xf numFmtId="165" fontId="9" fillId="0" borderId="6" xfId="9" applyNumberFormat="1" applyFont="1" applyBorder="1" applyAlignment="1">
      <alignment horizontal="left" vertical="center"/>
    </xf>
    <xf numFmtId="165" fontId="9" fillId="0" borderId="17" xfId="9" applyNumberFormat="1" applyFont="1" applyBorder="1" applyAlignment="1">
      <alignment horizontal="center" vertical="center"/>
    </xf>
    <xf numFmtId="165" fontId="9" fillId="0" borderId="4" xfId="9" applyNumberFormat="1" applyFont="1" applyBorder="1" applyAlignment="1">
      <alignment horizontal="center" vertical="center"/>
    </xf>
    <xf numFmtId="0" fontId="9" fillId="0" borderId="5" xfId="9" applyFont="1" applyBorder="1" applyAlignment="1">
      <alignment horizontal="left" vertical="center"/>
    </xf>
    <xf numFmtId="0" fontId="9" fillId="0" borderId="6" xfId="9" applyFont="1" applyBorder="1" applyAlignment="1">
      <alignment horizontal="left" vertical="center"/>
    </xf>
    <xf numFmtId="0" fontId="8" fillId="0" borderId="0" xfId="0" pivotButton="1" applyFont="1" applyAlignment="1">
      <alignment horizontal="left" vertical="center"/>
    </xf>
    <xf numFmtId="15" fontId="8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/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/>
    <xf numFmtId="0" fontId="14" fillId="0" borderId="0" xfId="0" applyFont="1" applyAlignment="1">
      <alignment vertical="center"/>
    </xf>
    <xf numFmtId="0" fontId="14" fillId="0" borderId="0" xfId="0" applyFont="1"/>
    <xf numFmtId="1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20" fontId="14" fillId="0" borderId="0" xfId="0" applyNumberFormat="1" applyFont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20" fontId="14" fillId="0" borderId="3" xfId="7" applyNumberFormat="1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20" fontId="14" fillId="0" borderId="3" xfId="0" applyNumberFormat="1" applyFont="1" applyBorder="1" applyAlignment="1">
      <alignment horizontal="center" vertical="center"/>
    </xf>
    <xf numFmtId="0" fontId="16" fillId="6" borderId="18" xfId="0" applyFont="1" applyFill="1" applyBorder="1" applyAlignment="1">
      <alignment vertical="center"/>
    </xf>
    <xf numFmtId="0" fontId="16" fillId="7" borderId="19" xfId="0" applyFont="1" applyFill="1" applyBorder="1" applyAlignment="1">
      <alignment horizontal="left" vertical="center"/>
    </xf>
    <xf numFmtId="0" fontId="15" fillId="7" borderId="19" xfId="0" applyFont="1" applyFill="1" applyBorder="1" applyAlignment="1">
      <alignment horizontal="left" vertical="center"/>
    </xf>
    <xf numFmtId="0" fontId="15" fillId="7" borderId="20" xfId="0" applyFont="1" applyFill="1" applyBorder="1" applyAlignment="1">
      <alignment horizontal="left" vertical="center"/>
    </xf>
    <xf numFmtId="0" fontId="16" fillId="7" borderId="21" xfId="3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6" fillId="7" borderId="22" xfId="0" applyFont="1" applyFill="1" applyBorder="1" applyAlignment="1">
      <alignment horizontal="left" vertical="center"/>
    </xf>
    <xf numFmtId="0" fontId="16" fillId="7" borderId="23" xfId="0" applyFont="1" applyFill="1" applyBorder="1" applyAlignment="1">
      <alignment vertical="center"/>
    </xf>
    <xf numFmtId="0" fontId="16" fillId="7" borderId="24" xfId="0" applyFont="1" applyFill="1" applyBorder="1" applyAlignment="1">
      <alignment horizontal="left" vertical="center"/>
    </xf>
    <xf numFmtId="0" fontId="15" fillId="7" borderId="24" xfId="0" applyFont="1" applyFill="1" applyBorder="1" applyAlignment="1">
      <alignment horizontal="left" vertical="center"/>
    </xf>
    <xf numFmtId="0" fontId="15" fillId="7" borderId="25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20" fontId="14" fillId="0" borderId="1" xfId="7" applyNumberFormat="1" applyFont="1" applyBorder="1" applyAlignment="1">
      <alignment horizontal="center" vertical="center"/>
    </xf>
    <xf numFmtId="20" fontId="14" fillId="0" borderId="1" xfId="0" applyNumberFormat="1" applyFont="1" applyBorder="1" applyAlignment="1">
      <alignment horizontal="center" vertical="center"/>
    </xf>
    <xf numFmtId="0" fontId="16" fillId="6" borderId="19" xfId="0" applyFont="1" applyFill="1" applyBorder="1" applyAlignment="1">
      <alignment vertical="center"/>
    </xf>
    <xf numFmtId="0" fontId="15" fillId="6" borderId="19" xfId="0" applyFont="1" applyFill="1" applyBorder="1" applyAlignment="1">
      <alignment vertical="center"/>
    </xf>
    <xf numFmtId="0" fontId="16" fillId="7" borderId="1" xfId="3" applyFont="1" applyFill="1" applyAlignment="1">
      <alignment horizontal="left" vertical="center"/>
    </xf>
    <xf numFmtId="0" fontId="15" fillId="7" borderId="1" xfId="3" applyFont="1" applyFill="1" applyAlignment="1">
      <alignment horizontal="left" vertical="center"/>
    </xf>
    <xf numFmtId="0" fontId="16" fillId="7" borderId="24" xfId="0" applyFont="1" applyFill="1" applyBorder="1" applyAlignment="1">
      <alignment vertical="center"/>
    </xf>
    <xf numFmtId="0" fontId="15" fillId="7" borderId="24" xfId="0" applyFont="1" applyFill="1" applyBorder="1" applyAlignment="1">
      <alignment vertical="center"/>
    </xf>
  </cellXfs>
  <cellStyles count="10">
    <cellStyle name="Accent4" xfId="6" builtinId="41"/>
    <cellStyle name="Bad 2" xfId="5"/>
    <cellStyle name="Good 2" xfId="4"/>
    <cellStyle name="Normal" xfId="0" builtinId="0"/>
    <cellStyle name="Normal 2" xfId="1"/>
    <cellStyle name="Normal 2 3" xfId="2"/>
    <cellStyle name="Normal 3" xfId="3"/>
    <cellStyle name="Normal 3 3" xfId="9"/>
    <cellStyle name="Normal 4" xfId="8"/>
    <cellStyle name="Normal_109 FINAL" xfId="7"/>
  </cellStyles>
  <dxfs count="119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  <dxf>
      <font>
        <name val="Aptos Display"/>
      </font>
    </dxf>
  </dxfs>
  <tableStyles count="0" defaultTableStyle="TableStyleMedium2" defaultPivotStyle="PivotStyleLight16"/>
  <colors>
    <mruColors>
      <color rgb="FFFFFFCC"/>
      <color rgb="FFCC00CC"/>
      <color rgb="FFCC66FF"/>
      <color rgb="FF00FF00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ita Theron" refreshedDate="45563.496482870367" missingItemsLimit="0" createdVersion="8" refreshedVersion="8" minRefreshableVersion="3" recordCount="55">
  <cacheSource type="worksheet">
    <worksheetSource ref="B21:H76" sheet="Input"/>
  </cacheSource>
  <cacheFields count="7">
    <cacheField name="VOC" numFmtId="0">
      <sharedItems count="1">
        <s v="N2"/>
      </sharedItems>
    </cacheField>
    <cacheField name="Route" numFmtId="0">
      <sharedItems count="1">
        <s v="D02"/>
      </sharedItems>
    </cacheField>
    <cacheField name="Direction" numFmtId="0">
      <sharedItems/>
    </cacheField>
    <cacheField name="Peak" numFmtId="0">
      <sharedItems count="2">
        <s v="am"/>
        <s v="pm"/>
      </sharedItems>
    </cacheField>
    <cacheField name="BLOCK" numFmtId="0">
      <sharedItems containsSemiMixedTypes="0" containsString="0" containsNumber="1" containsInteger="1" minValue="270" maxValue="277" count="8">
        <n v="270"/>
        <n v="271"/>
        <n v="277"/>
        <n v="272"/>
        <n v="273"/>
        <n v="274"/>
        <n v="275"/>
        <n v="276"/>
      </sharedItems>
    </cacheField>
    <cacheField name="Depart" numFmtId="0">
      <sharedItems count="2">
        <s v="KUYASA"/>
        <s v="Civic Centre"/>
      </sharedItems>
    </cacheField>
    <cacheField name="TT DATE" numFmtId="15">
      <sharedItems containsSemiMixedTypes="0" containsNonDate="0" containsDate="1" containsString="0" minDate="2024-11-02T00:00:00" maxDate="2024-11-03T00:00:00" count="1">
        <d v="2024-11-02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"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4"/>
    <x v="0"/>
    <x v="0"/>
  </r>
  <r>
    <x v="0"/>
    <x v="0"/>
    <s v="F"/>
    <x v="0"/>
    <x v="5"/>
    <x v="0"/>
    <x v="0"/>
  </r>
  <r>
    <x v="0"/>
    <x v="0"/>
    <s v="F"/>
    <x v="0"/>
    <x v="6"/>
    <x v="0"/>
    <x v="0"/>
  </r>
  <r>
    <x v="0"/>
    <x v="0"/>
    <s v="F"/>
    <x v="0"/>
    <x v="7"/>
    <x v="0"/>
    <x v="0"/>
  </r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0"/>
    <x v="2"/>
    <x v="0"/>
    <x v="0"/>
  </r>
  <r>
    <x v="0"/>
    <x v="0"/>
    <s v="F"/>
    <x v="0"/>
    <x v="3"/>
    <x v="0"/>
    <x v="0"/>
  </r>
  <r>
    <x v="0"/>
    <x v="0"/>
    <s v="F"/>
    <x v="0"/>
    <x v="4"/>
    <x v="0"/>
    <x v="0"/>
  </r>
  <r>
    <x v="0"/>
    <x v="0"/>
    <s v="F"/>
    <x v="0"/>
    <x v="5"/>
    <x v="0"/>
    <x v="0"/>
  </r>
  <r>
    <x v="0"/>
    <x v="0"/>
    <s v="F"/>
    <x v="0"/>
    <x v="6"/>
    <x v="0"/>
    <x v="0"/>
  </r>
  <r>
    <x v="0"/>
    <x v="0"/>
    <s v="F"/>
    <x v="0"/>
    <x v="7"/>
    <x v="0"/>
    <x v="0"/>
  </r>
  <r>
    <x v="0"/>
    <x v="0"/>
    <s v="F"/>
    <x v="0"/>
    <x v="0"/>
    <x v="0"/>
    <x v="0"/>
  </r>
  <r>
    <x v="0"/>
    <x v="0"/>
    <s v="F"/>
    <x v="0"/>
    <x v="1"/>
    <x v="0"/>
    <x v="0"/>
  </r>
  <r>
    <x v="0"/>
    <x v="0"/>
    <s v="F"/>
    <x v="1"/>
    <x v="1"/>
    <x v="0"/>
    <x v="0"/>
  </r>
  <r>
    <x v="0"/>
    <x v="0"/>
    <s v="F"/>
    <x v="1"/>
    <x v="5"/>
    <x v="0"/>
    <x v="0"/>
  </r>
  <r>
    <x v="0"/>
    <x v="0"/>
    <s v="F"/>
    <x v="1"/>
    <x v="3"/>
    <x v="0"/>
    <x v="0"/>
  </r>
  <r>
    <x v="0"/>
    <x v="0"/>
    <s v="F"/>
    <x v="1"/>
    <x v="6"/>
    <x v="0"/>
    <x v="0"/>
  </r>
  <r>
    <x v="0"/>
    <x v="0"/>
    <s v="F"/>
    <x v="1"/>
    <x v="2"/>
    <x v="0"/>
    <x v="0"/>
  </r>
  <r>
    <x v="0"/>
    <x v="0"/>
    <s v="F"/>
    <x v="1"/>
    <x v="4"/>
    <x v="0"/>
    <x v="0"/>
  </r>
  <r>
    <x v="0"/>
    <x v="0"/>
    <s v="F"/>
    <x v="1"/>
    <x v="0"/>
    <x v="0"/>
    <x v="0"/>
  </r>
  <r>
    <x v="0"/>
    <x v="0"/>
    <s v="F"/>
    <x v="1"/>
    <x v="7"/>
    <x v="0"/>
    <x v="0"/>
  </r>
  <r>
    <x v="0"/>
    <x v="0"/>
    <s v="F"/>
    <x v="1"/>
    <x v="1"/>
    <x v="0"/>
    <x v="0"/>
  </r>
  <r>
    <x v="0"/>
    <x v="0"/>
    <s v="F"/>
    <x v="1"/>
    <x v="5"/>
    <x v="0"/>
    <x v="0"/>
  </r>
  <r>
    <x v="0"/>
    <x v="0"/>
    <s v="F"/>
    <x v="1"/>
    <x v="3"/>
    <x v="0"/>
    <x v="0"/>
  </r>
  <r>
    <x v="0"/>
    <x v="0"/>
    <s v="F"/>
    <x v="1"/>
    <x v="6"/>
    <x v="0"/>
    <x v="0"/>
  </r>
  <r>
    <x v="0"/>
    <x v="0"/>
    <s v="R"/>
    <x v="0"/>
    <x v="0"/>
    <x v="1"/>
    <x v="0"/>
  </r>
  <r>
    <x v="0"/>
    <x v="0"/>
    <s v="R"/>
    <x v="0"/>
    <x v="1"/>
    <x v="1"/>
    <x v="0"/>
  </r>
  <r>
    <x v="0"/>
    <x v="0"/>
    <s v="R"/>
    <x v="0"/>
    <x v="2"/>
    <x v="1"/>
    <x v="0"/>
  </r>
  <r>
    <x v="0"/>
    <x v="0"/>
    <s v="R"/>
    <x v="0"/>
    <x v="3"/>
    <x v="1"/>
    <x v="0"/>
  </r>
  <r>
    <x v="0"/>
    <x v="0"/>
    <s v="R"/>
    <x v="0"/>
    <x v="4"/>
    <x v="1"/>
    <x v="0"/>
  </r>
  <r>
    <x v="0"/>
    <x v="0"/>
    <s v="R"/>
    <x v="0"/>
    <x v="5"/>
    <x v="1"/>
    <x v="0"/>
  </r>
  <r>
    <x v="0"/>
    <x v="0"/>
    <s v="R"/>
    <x v="0"/>
    <x v="6"/>
    <x v="1"/>
    <x v="0"/>
  </r>
  <r>
    <x v="0"/>
    <x v="0"/>
    <s v="R"/>
    <x v="0"/>
    <x v="7"/>
    <x v="1"/>
    <x v="0"/>
  </r>
  <r>
    <x v="0"/>
    <x v="0"/>
    <s v="R"/>
    <x v="0"/>
    <x v="0"/>
    <x v="1"/>
    <x v="0"/>
  </r>
  <r>
    <x v="0"/>
    <x v="0"/>
    <s v="R"/>
    <x v="0"/>
    <x v="1"/>
    <x v="1"/>
    <x v="0"/>
  </r>
  <r>
    <x v="0"/>
    <x v="0"/>
    <s v="R"/>
    <x v="0"/>
    <x v="3"/>
    <x v="1"/>
    <x v="0"/>
  </r>
  <r>
    <x v="0"/>
    <x v="0"/>
    <s v="R"/>
    <x v="0"/>
    <x v="4"/>
    <x v="1"/>
    <x v="0"/>
  </r>
  <r>
    <x v="0"/>
    <x v="0"/>
    <s v="R"/>
    <x v="0"/>
    <x v="5"/>
    <x v="1"/>
    <x v="0"/>
  </r>
  <r>
    <x v="0"/>
    <x v="0"/>
    <s v="R"/>
    <x v="1"/>
    <x v="4"/>
    <x v="1"/>
    <x v="0"/>
  </r>
  <r>
    <x v="0"/>
    <x v="0"/>
    <s v="R"/>
    <x v="1"/>
    <x v="0"/>
    <x v="1"/>
    <x v="0"/>
  </r>
  <r>
    <x v="0"/>
    <x v="0"/>
    <s v="R"/>
    <x v="1"/>
    <x v="7"/>
    <x v="1"/>
    <x v="0"/>
  </r>
  <r>
    <x v="0"/>
    <x v="0"/>
    <s v="R"/>
    <x v="1"/>
    <x v="1"/>
    <x v="1"/>
    <x v="0"/>
  </r>
  <r>
    <x v="0"/>
    <x v="0"/>
    <s v="R"/>
    <x v="1"/>
    <x v="5"/>
    <x v="1"/>
    <x v="0"/>
  </r>
  <r>
    <x v="0"/>
    <x v="0"/>
    <s v="R"/>
    <x v="1"/>
    <x v="3"/>
    <x v="1"/>
    <x v="0"/>
  </r>
  <r>
    <x v="0"/>
    <x v="0"/>
    <s v="R"/>
    <x v="1"/>
    <x v="6"/>
    <x v="1"/>
    <x v="0"/>
  </r>
  <r>
    <x v="0"/>
    <x v="0"/>
    <s v="R"/>
    <x v="1"/>
    <x v="2"/>
    <x v="1"/>
    <x v="0"/>
  </r>
  <r>
    <x v="0"/>
    <x v="0"/>
    <s v="R"/>
    <x v="1"/>
    <x v="4"/>
    <x v="1"/>
    <x v="0"/>
  </r>
  <r>
    <x v="0"/>
    <x v="0"/>
    <s v="R"/>
    <x v="1"/>
    <x v="0"/>
    <x v="1"/>
    <x v="0"/>
  </r>
  <r>
    <x v="0"/>
    <x v="0"/>
    <s v="R"/>
    <x v="1"/>
    <x v="7"/>
    <x v="1"/>
    <x v="0"/>
  </r>
  <r>
    <x v="0"/>
    <x v="0"/>
    <s v="R"/>
    <x v="1"/>
    <x v="1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>
  <location ref="J22:P55" firstHeaderRow="1" firstDataRow="1" firstDataCol="6"/>
  <pivotFields count="7"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ubtotalTop="0" showAll="0" defaultSubtotal="0">
      <items count="8">
        <item x="0"/>
        <item x="1"/>
        <item x="3"/>
        <item x="4"/>
        <item x="5"/>
        <item x="6"/>
        <item x="7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5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6"/>
    <field x="3"/>
    <field x="5"/>
    <field x="4"/>
  </rowFields>
  <rowItems count="33">
    <i>
      <x/>
      <x/>
      <x/>
      <x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4">
      <x v="1"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3">
      <x v="1"/>
      <x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4">
      <x v="1"/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t="grand">
      <x/>
    </i>
  </rowItems>
  <colItems count="1">
    <i/>
  </colItems>
  <dataFields count="1">
    <dataField name="Count of BLOCK" fld="4" subtotal="count" baseField="5" baseItem="0"/>
  </dataFields>
  <formats count="119">
    <format dxfId="118">
      <pivotArea type="all" dataOnly="0" outline="0" fieldPosition="0"/>
    </format>
    <format dxfId="117">
      <pivotArea outline="0" collapsedLevelsAreSubtotals="1" fieldPosition="0"/>
    </format>
    <format dxfId="116">
      <pivotArea field="0" type="button" dataOnly="0" labelOnly="1" outline="0" axis="axisRow" fieldPosition="0"/>
    </format>
    <format dxfId="115">
      <pivotArea field="3" type="button" dataOnly="0" labelOnly="1" outline="0" axis="axisRow" fieldPosition="3"/>
    </format>
    <format dxfId="114">
      <pivotArea field="5" type="button" dataOnly="0" labelOnly="1" outline="0" axis="axisRow" fieldPosition="4"/>
    </format>
    <format dxfId="113">
      <pivotArea field="4" type="button" dataOnly="0" labelOnly="1" outline="0" axis="axisRow" fieldPosition="5"/>
    </format>
    <format dxfId="112">
      <pivotArea dataOnly="0" labelOnly="1" outline="0" fieldPosition="0">
        <references count="1">
          <reference field="0" count="0"/>
        </references>
      </pivotArea>
    </format>
    <format dxfId="111">
      <pivotArea dataOnly="0" labelOnly="1" grandRow="1" outline="0" fieldPosition="0"/>
    </format>
    <format dxfId="110">
      <pivotArea dataOnly="0" labelOnly="1" outline="0" axis="axisValues" fieldPosition="0"/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field="0" type="button" dataOnly="0" labelOnly="1" outline="0" axis="axisRow" fieldPosition="0"/>
    </format>
    <format dxfId="106">
      <pivotArea field="3" type="button" dataOnly="0" labelOnly="1" outline="0" axis="axisRow" fieldPosition="3"/>
    </format>
    <format dxfId="105">
      <pivotArea field="5" type="button" dataOnly="0" labelOnly="1" outline="0" axis="axisRow" fieldPosition="4"/>
    </format>
    <format dxfId="104">
      <pivotArea field="4" type="button" dataOnly="0" labelOnly="1" outline="0" axis="axisRow" fieldPosition="5"/>
    </format>
    <format dxfId="103">
      <pivotArea dataOnly="0" labelOnly="1" outline="0" fieldPosition="0">
        <references count="1">
          <reference field="0" count="0"/>
        </references>
      </pivotArea>
    </format>
    <format dxfId="102">
      <pivotArea dataOnly="0" labelOnly="1" grandRow="1" outline="0" fieldPosition="0"/>
    </format>
    <format dxfId="101">
      <pivotArea dataOnly="0" labelOnly="1" outline="0" axis="axisValues" fieldPosition="0"/>
    </format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0" type="button" dataOnly="0" labelOnly="1" outline="0" axis="axisRow" fieldPosition="0"/>
    </format>
    <format dxfId="97">
      <pivotArea field="3" type="button" dataOnly="0" labelOnly="1" outline="0" axis="axisRow" fieldPosition="3"/>
    </format>
    <format dxfId="96">
      <pivotArea field="5" type="button" dataOnly="0" labelOnly="1" outline="0" axis="axisRow" fieldPosition="4"/>
    </format>
    <format dxfId="95">
      <pivotArea field="4" type="button" dataOnly="0" labelOnly="1" outline="0" axis="axisRow" fieldPosition="5"/>
    </format>
    <format dxfId="94">
      <pivotArea dataOnly="0" labelOnly="1" outline="0" fieldPosition="0">
        <references count="1">
          <reference field="0" count="0"/>
        </references>
      </pivotArea>
    </format>
    <format dxfId="93">
      <pivotArea dataOnly="0" labelOnly="1" grandRow="1" outline="0" fieldPosition="0"/>
    </format>
    <format dxfId="92">
      <pivotArea dataOnly="0" labelOnly="1" outline="0" axis="axisValues" fieldPosition="0"/>
    </format>
    <format dxfId="91">
      <pivotArea outline="0" collapsedLevelsAreSubtotals="1" fieldPosition="0"/>
    </format>
    <format dxfId="90">
      <pivotArea field="4" type="button" dataOnly="0" labelOnly="1" outline="0" axis="axisRow" fieldPosition="5"/>
    </format>
    <format dxfId="89">
      <pivotArea dataOnly="0" labelOnly="1" grandRow="1" outline="0" fieldPosition="0"/>
    </format>
    <format dxfId="88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87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8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8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84">
      <pivotArea dataOnly="0" labelOnly="1" outline="0" axis="axisValues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field="0" type="button" dataOnly="0" labelOnly="1" outline="0" axis="axisRow" fieldPosition="0"/>
    </format>
    <format dxfId="80">
      <pivotArea field="1" type="button" dataOnly="0" labelOnly="1" outline="0" axis="axisRow" fieldPosition="1"/>
    </format>
    <format dxfId="79">
      <pivotArea field="3" type="button" dataOnly="0" labelOnly="1" outline="0" axis="axisRow" fieldPosition="3"/>
    </format>
    <format dxfId="78">
      <pivotArea field="5" type="button" dataOnly="0" labelOnly="1" outline="0" axis="axisRow" fieldPosition="4"/>
    </format>
    <format dxfId="77">
      <pivotArea field="4" type="button" dataOnly="0" labelOnly="1" outline="0" axis="axisRow" fieldPosition="5"/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Row="1" outline="0" fieldPosition="0"/>
    </format>
    <format dxfId="74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73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72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71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70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69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68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67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66">
      <pivotArea dataOnly="0" labelOnly="1" outline="0" axis="axisValues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dataOnly="0" labelOnly="1" grandRow="1" outline="0" fieldPosition="0"/>
    </format>
    <format dxfId="62">
      <pivotArea dataOnly="0" labelOnly="1" outline="0" fieldPosition="0">
        <references count="3">
          <reference field="0" count="0" selected="0"/>
          <reference field="1" count="0" selected="0"/>
          <reference field="3" count="0"/>
        </references>
      </pivotArea>
    </format>
    <format dxfId="61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0"/>
        </references>
      </pivotArea>
    </format>
    <format dxfId="60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</references>
      </pivotArea>
    </format>
    <format dxfId="59">
      <pivotArea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 selected="0"/>
          <reference field="5" count="0" selected="0"/>
        </references>
      </pivotArea>
    </format>
    <format dxfId="58">
      <pivotArea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 selected="0"/>
          <reference field="5" count="1" selected="0">
            <x v="0"/>
          </reference>
        </references>
      </pivotArea>
    </format>
    <format dxfId="57">
      <pivotArea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2" selected="0">
            <x v="0"/>
            <x v="1"/>
          </reference>
          <reference field="5" count="1" selected="0">
            <x v="1"/>
          </reference>
        </references>
      </pivotArea>
    </format>
    <format dxfId="56">
      <pivotArea field="0" type="button" dataOnly="0" labelOnly="1" outline="0" axis="axisRow" fieldPosition="0"/>
    </format>
    <format dxfId="55">
      <pivotArea field="1" type="button" dataOnly="0" labelOnly="1" outline="0" axis="axisRow" fieldPosition="1"/>
    </format>
    <format dxfId="54">
      <pivotArea field="3" type="button" dataOnly="0" labelOnly="1" outline="0" axis="axisRow" fieldPosition="3"/>
    </format>
    <format dxfId="53">
      <pivotArea field="5" type="button" dataOnly="0" labelOnly="1" outline="0" axis="axisRow" fieldPosition="4"/>
    </format>
    <format dxfId="52">
      <pivotArea field="4" type="button" dataOnly="0" labelOnly="1" outline="0" axis="axisRow" fieldPosition="5"/>
    </format>
    <format dxfId="51">
      <pivotArea dataOnly="0" labelOnly="1" outline="0" fieldPosition="0">
        <references count="1">
          <reference field="0" count="0"/>
        </references>
      </pivotArea>
    </format>
    <format dxfId="50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49">
      <pivotArea dataOnly="0" labelOnly="1" outline="0" fieldPosition="0">
        <references count="3">
          <reference field="0" count="0" selected="0"/>
          <reference field="1" count="0" selected="0"/>
          <reference field="3" count="1">
            <x v="0"/>
          </reference>
        </references>
      </pivotArea>
    </format>
    <format dxfId="48">
      <pivotArea dataOnly="0" labelOnly="1" outline="0" fieldPosition="0">
        <references count="3">
          <reference field="0" count="0" selected="0"/>
          <reference field="1" count="0" selected="0"/>
          <reference field="3" count="1">
            <x v="1"/>
          </reference>
        </references>
      </pivotArea>
    </format>
    <format dxfId="47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0"/>
          </reference>
          <reference field="5" count="0"/>
        </references>
      </pivotArea>
    </format>
    <format dxfId="46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1">
            <x v="0"/>
          </reference>
        </references>
      </pivotArea>
    </format>
    <format dxfId="45">
      <pivotArea dataOnly="0" labelOnly="1" outline="0" fieldPosition="0">
        <references count="4">
          <reference field="0" count="0" selected="0"/>
          <reference field="1" count="0" selected="0"/>
          <reference field="3" count="1" selected="0">
            <x v="1"/>
          </reference>
          <reference field="5" count="1">
            <x v="1"/>
          </reference>
        </references>
      </pivotArea>
    </format>
    <format dxfId="44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</references>
      </pivotArea>
    </format>
    <format dxfId="43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</references>
      </pivotArea>
    </format>
    <format dxfId="42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</references>
      </pivotArea>
    </format>
    <format dxfId="41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4" count="2">
            <x v="0"/>
            <x v="1"/>
          </reference>
          <reference field="5" count="1" selected="0">
            <x v="1"/>
          </reference>
        </references>
      </pivotArea>
    </format>
    <format dxfId="40">
      <pivotArea dataOnly="0" labelOnly="1" outline="0" axis="axisValues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field="1" type="button" dataOnly="0" labelOnly="1" outline="0" axis="axisRow" fieldPosition="1"/>
    </format>
    <format dxfId="35">
      <pivotArea field="6" type="button" dataOnly="0" labelOnly="1" outline="0" axis="axisRow" fieldPosition="2"/>
    </format>
    <format dxfId="34">
      <pivotArea field="3" type="button" dataOnly="0" labelOnly="1" outline="0" axis="axisRow" fieldPosition="3"/>
    </format>
    <format dxfId="33">
      <pivotArea field="5" type="button" dataOnly="0" labelOnly="1" outline="0" axis="axisRow" fieldPosition="4"/>
    </format>
    <format dxfId="32">
      <pivotArea field="4" type="button" dataOnly="0" labelOnly="1" outline="0" axis="axisRow" fieldPosition="5"/>
    </format>
    <format dxfId="31">
      <pivotArea dataOnly="0" labelOnly="1" outline="0" fieldPosition="0">
        <references count="1">
          <reference field="0" count="0"/>
        </references>
      </pivotArea>
    </format>
    <format dxfId="30">
      <pivotArea dataOnly="0" labelOnly="1" grandRow="1" outline="0" fieldPosition="0"/>
    </format>
    <format dxfId="29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28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27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2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2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0"/>
          <reference field="6" count="0" selected="0"/>
        </references>
      </pivotArea>
    </format>
    <format dxfId="2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2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2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field="6" type="button" dataOnly="0" labelOnly="1" outline="0" axis="axisRow" fieldPosition="2"/>
    </format>
    <format dxfId="14">
      <pivotArea field="3" type="button" dataOnly="0" labelOnly="1" outline="0" axis="axisRow" fieldPosition="3"/>
    </format>
    <format dxfId="13">
      <pivotArea field="5" type="button" dataOnly="0" labelOnly="1" outline="0" axis="axisRow" fieldPosition="4"/>
    </format>
    <format dxfId="12">
      <pivotArea field="4" type="button" dataOnly="0" labelOnly="1" outline="0" axis="axisRow" fieldPosition="5"/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8">
      <pivotArea dataOnly="0" labelOnly="1" outline="0" fieldPosition="0">
        <references count="3">
          <reference field="0" count="0" selected="0"/>
          <reference field="1" count="0" selected="0"/>
          <reference field="6" count="0"/>
        </references>
      </pivotArea>
    </format>
    <format dxfId="7">
      <pivotArea dataOnly="0" labelOnly="1" outline="0" fieldPosition="0">
        <references count="4">
          <reference field="0" count="0" selected="0"/>
          <reference field="1" count="0" selected="0"/>
          <reference field="3" count="0"/>
          <reference field="6" count="0" selected="0"/>
        </references>
      </pivotArea>
    </format>
    <format dxfId="6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0"/>
          </reference>
          <reference field="5" count="0"/>
          <reference field="6" count="0" selected="0"/>
        </references>
      </pivotArea>
    </format>
    <format dxfId="5">
      <pivotArea dataOnly="0" labelOnly="1" outline="0" fieldPosition="0">
        <references count="5">
          <reference field="0" count="0" selected="0"/>
          <reference field="1" count="0" selected="0"/>
          <reference field="3" count="1" selected="0">
            <x v="1"/>
          </reference>
          <reference field="5" count="0"/>
          <reference field="6" count="0" selected="0"/>
        </references>
      </pivotArea>
    </format>
    <format dxfId="4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3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0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2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0"/>
          </reference>
          <reference field="6" count="0" selected="0"/>
        </references>
      </pivotArea>
    </format>
    <format dxfId="1">
      <pivotArea dataOnly="0" labelOnly="1" outline="0" fieldPosition="0">
        <references count="6">
          <reference field="0" count="0" selected="0"/>
          <reference field="1" count="0" selected="0"/>
          <reference field="3" count="1" selected="0">
            <x v="1"/>
          </reference>
          <reference field="4" count="0"/>
          <reference field="5" count="1" selected="0">
            <x v="1"/>
          </reference>
          <reference field="6" count="0" selected="0"/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76"/>
  <sheetViews>
    <sheetView showGridLines="0" zoomScale="75" zoomScaleNormal="75" workbookViewId="0">
      <pane xSplit="2" ySplit="21" topLeftCell="C22" activePane="bottomRight" state="frozen"/>
      <selection pane="topRight" activeCell="C1" sqref="C1"/>
      <selection pane="bottomLeft" activeCell="A22" sqref="A22"/>
      <selection pane="bottomRight" activeCell="U40" sqref="U40"/>
    </sheetView>
  </sheetViews>
  <sheetFormatPr defaultColWidth="8" defaultRowHeight="18" customHeight="1"/>
  <cols>
    <col min="1" max="1" width="3.5" style="5" customWidth="1"/>
    <col min="2" max="2" width="19.09765625" style="4" bestFit="1" customWidth="1"/>
    <col min="3" max="4" width="19.3984375" style="4" bestFit="1" customWidth="1"/>
    <col min="5" max="8" width="15" style="4" customWidth="1"/>
    <col min="9" max="13" width="15" style="5" customWidth="1"/>
    <col min="14" max="14" width="16" style="5" bestFit="1" customWidth="1"/>
    <col min="15" max="15" width="11.3984375" style="5" customWidth="1"/>
    <col min="16" max="16" width="13" style="5" customWidth="1"/>
    <col min="17" max="18" width="13" style="4" customWidth="1"/>
    <col min="19" max="19" width="10.69921875" style="4" bestFit="1" customWidth="1"/>
    <col min="20" max="20" width="9.3984375" style="4" bestFit="1" customWidth="1"/>
    <col min="21" max="21" width="14.09765625" style="4" bestFit="1" customWidth="1"/>
    <col min="22" max="24" width="11.5" style="4" customWidth="1"/>
    <col min="25" max="25" width="11.09765625" style="4" bestFit="1" customWidth="1"/>
    <col min="26" max="26" width="11.8984375" style="4" bestFit="1" customWidth="1"/>
    <col min="27" max="16384" width="8" style="4"/>
  </cols>
  <sheetData>
    <row r="1" spans="2:25" s="10" customFormat="1" ht="18" customHeight="1">
      <c r="B1" s="10" t="s">
        <v>4</v>
      </c>
      <c r="C1" s="11" t="s">
        <v>36</v>
      </c>
      <c r="D1" s="12"/>
      <c r="E1" s="13"/>
      <c r="F1" s="13"/>
      <c r="G1" s="13"/>
      <c r="H1" s="13"/>
      <c r="I1" s="14"/>
      <c r="J1" s="14"/>
      <c r="K1" s="14"/>
      <c r="L1" s="14"/>
      <c r="M1" s="14"/>
      <c r="N1" s="14"/>
      <c r="O1" s="14"/>
      <c r="P1" s="14"/>
      <c r="Q1" s="13"/>
      <c r="R1" s="13"/>
      <c r="S1" s="13"/>
      <c r="T1" s="13"/>
      <c r="U1" s="13"/>
      <c r="V1" s="13"/>
      <c r="W1" s="13"/>
      <c r="X1" s="13"/>
      <c r="Y1" s="13"/>
    </row>
    <row r="2" spans="2:25" s="10" customFormat="1" ht="18" customHeight="1">
      <c r="B2" s="10" t="s">
        <v>0</v>
      </c>
      <c r="C2" s="11" t="s">
        <v>61</v>
      </c>
      <c r="D2" s="12"/>
      <c r="E2" s="13"/>
      <c r="F2" s="13"/>
      <c r="G2" s="13"/>
      <c r="H2" s="13"/>
      <c r="I2" s="14"/>
      <c r="J2" s="14"/>
      <c r="K2" s="14"/>
      <c r="L2" s="14"/>
      <c r="M2" s="14"/>
      <c r="N2" s="14"/>
      <c r="O2" s="14"/>
      <c r="P2" s="14"/>
      <c r="Q2" s="13"/>
      <c r="R2" s="13"/>
      <c r="S2" s="13"/>
      <c r="T2" s="13"/>
      <c r="U2" s="13"/>
      <c r="V2" s="13"/>
      <c r="W2" s="13"/>
      <c r="X2" s="13"/>
      <c r="Y2" s="13"/>
    </row>
    <row r="3" spans="2:25" s="10" customFormat="1" ht="18" customHeight="1">
      <c r="B3" s="10" t="s">
        <v>5</v>
      </c>
      <c r="C3" s="15">
        <v>45598</v>
      </c>
      <c r="D3" s="12"/>
      <c r="E3" s="13"/>
      <c r="F3" s="16"/>
      <c r="I3" s="17"/>
      <c r="J3" s="17"/>
      <c r="K3" s="17"/>
      <c r="L3" s="17"/>
      <c r="M3" s="17"/>
      <c r="N3" s="17"/>
      <c r="O3" s="17"/>
      <c r="P3" s="18"/>
      <c r="Q3" s="19"/>
      <c r="R3" s="19"/>
    </row>
    <row r="4" spans="2:25" s="10" customFormat="1" ht="18" customHeight="1">
      <c r="B4" s="10" t="s">
        <v>1</v>
      </c>
      <c r="C4" s="11" t="s">
        <v>2</v>
      </c>
      <c r="D4" s="20"/>
      <c r="F4" s="21"/>
      <c r="I4" s="17"/>
      <c r="J4" s="17"/>
      <c r="K4" s="17"/>
      <c r="L4" s="17"/>
      <c r="M4" s="17"/>
      <c r="N4" s="17"/>
      <c r="O4" s="17"/>
      <c r="P4" s="18"/>
      <c r="Q4" s="19"/>
      <c r="R4" s="19"/>
    </row>
    <row r="5" spans="2:25" s="10" customFormat="1" ht="18" customHeight="1">
      <c r="B5" s="10" t="s">
        <v>3</v>
      </c>
      <c r="C5" s="11" t="s">
        <v>50</v>
      </c>
      <c r="D5" s="20"/>
      <c r="F5" s="22"/>
      <c r="I5" s="17"/>
      <c r="J5" s="17"/>
      <c r="K5" s="17"/>
      <c r="L5" s="17"/>
      <c r="M5" s="17"/>
      <c r="N5" s="17"/>
      <c r="O5" s="17"/>
      <c r="P5" s="18"/>
      <c r="Q5" s="19"/>
      <c r="R5" s="19"/>
    </row>
    <row r="6" spans="2:25" s="10" customFormat="1" ht="18" customHeight="1">
      <c r="I6" s="17"/>
      <c r="J6" s="17"/>
      <c r="K6" s="17"/>
      <c r="L6" s="17"/>
      <c r="M6" s="17"/>
      <c r="N6" s="17"/>
      <c r="O6" s="17"/>
      <c r="P6" s="18"/>
      <c r="Q6" s="19"/>
      <c r="R6" s="19"/>
    </row>
    <row r="7" spans="2:25" s="19" customFormat="1" ht="51" customHeight="1">
      <c r="B7" s="23" t="str">
        <f>$C$1</f>
        <v>D02</v>
      </c>
      <c r="C7" s="24" t="s">
        <v>27</v>
      </c>
      <c r="D7" s="25" t="s">
        <v>28</v>
      </c>
      <c r="E7" s="25" t="s">
        <v>29</v>
      </c>
      <c r="F7" s="25" t="s">
        <v>30</v>
      </c>
      <c r="G7" s="25" t="s">
        <v>31</v>
      </c>
      <c r="H7" s="25" t="s">
        <v>32</v>
      </c>
      <c r="I7" s="26"/>
      <c r="J7" s="26"/>
      <c r="K7" s="26"/>
      <c r="L7" s="26"/>
      <c r="M7" s="26"/>
      <c r="N7" s="26"/>
      <c r="O7" s="26"/>
      <c r="P7" s="27" t="s">
        <v>6</v>
      </c>
      <c r="Q7" s="28" t="s">
        <v>7</v>
      </c>
      <c r="R7" s="29" t="s">
        <v>8</v>
      </c>
      <c r="S7" s="30" t="str">
        <f>$C$5</f>
        <v>18m</v>
      </c>
      <c r="T7" s="31" t="e">
        <f>SUM(R17:R19)-SUM(X17:X19)</f>
        <v>#REF!</v>
      </c>
      <c r="U7" s="32">
        <f>C3</f>
        <v>45598</v>
      </c>
      <c r="V7" s="33"/>
      <c r="W7" s="33"/>
      <c r="X7" s="33"/>
      <c r="Y7" s="34"/>
    </row>
    <row r="8" spans="2:25" s="19" customFormat="1" ht="18" customHeight="1">
      <c r="B8" s="23" t="str">
        <f>B7 &amp;" Kms"</f>
        <v>D02 Kms</v>
      </c>
      <c r="C8" s="63">
        <v>13.75</v>
      </c>
      <c r="D8" s="64">
        <v>33.85</v>
      </c>
      <c r="E8" s="64">
        <v>1.24</v>
      </c>
      <c r="F8" s="64">
        <v>0.99</v>
      </c>
      <c r="G8" s="64">
        <v>33.39</v>
      </c>
      <c r="H8" s="64">
        <v>15.42</v>
      </c>
      <c r="I8" s="65"/>
      <c r="J8" s="65"/>
      <c r="K8" s="65"/>
      <c r="L8" s="65"/>
      <c r="M8" s="65"/>
      <c r="N8" s="65"/>
      <c r="O8" s="65"/>
      <c r="P8" s="66">
        <f ca="1">R8-Q8</f>
        <v>67.240000000000009</v>
      </c>
      <c r="Q8" s="67">
        <f t="shared" ref="Q8:Q19" ca="1" si="0">SUMIF($C$7:$O$19,"*Pos*",$C8:$O8)</f>
        <v>31.4</v>
      </c>
      <c r="R8" s="68">
        <f t="shared" ref="R8:R19" si="1">SUM(C8:O8)</f>
        <v>98.64</v>
      </c>
      <c r="S8" s="69"/>
      <c r="T8" s="70"/>
      <c r="U8" s="70"/>
      <c r="V8" s="71"/>
      <c r="W8" s="71"/>
      <c r="X8" s="72"/>
      <c r="Y8" s="73"/>
    </row>
    <row r="9" spans="2:25" s="19" customFormat="1" ht="18" customHeight="1">
      <c r="B9" s="35" t="s">
        <v>9</v>
      </c>
      <c r="C9" s="74">
        <v>8</v>
      </c>
      <c r="D9" s="75">
        <v>46</v>
      </c>
      <c r="E9" s="75">
        <v>6</v>
      </c>
      <c r="F9" s="75">
        <v>6</v>
      </c>
      <c r="G9" s="75">
        <v>46</v>
      </c>
      <c r="H9" s="75">
        <v>8</v>
      </c>
      <c r="I9" s="75"/>
      <c r="J9" s="75"/>
      <c r="K9" s="75"/>
      <c r="L9" s="75"/>
      <c r="M9" s="75"/>
      <c r="N9" s="75"/>
      <c r="O9" s="75">
        <v>0</v>
      </c>
      <c r="P9" s="76">
        <f t="shared" ref="P9:P19" ca="1" si="2">R9-Q9</f>
        <v>92</v>
      </c>
      <c r="Q9" s="77">
        <f t="shared" ca="1" si="0"/>
        <v>28</v>
      </c>
      <c r="R9" s="78">
        <f t="shared" si="1"/>
        <v>120</v>
      </c>
      <c r="S9" s="47"/>
      <c r="T9" s="79"/>
      <c r="U9" s="79"/>
      <c r="V9" s="18"/>
      <c r="W9" s="18"/>
      <c r="X9" s="80"/>
      <c r="Y9" s="81"/>
    </row>
    <row r="10" spans="2:25" s="19" customFormat="1" ht="18" customHeight="1">
      <c r="B10" s="36" t="s">
        <v>10</v>
      </c>
      <c r="C10" s="82">
        <f>C9</f>
        <v>8</v>
      </c>
      <c r="D10" s="83">
        <f t="shared" ref="D10:O13" si="3">D9</f>
        <v>46</v>
      </c>
      <c r="E10" s="83">
        <f t="shared" si="3"/>
        <v>6</v>
      </c>
      <c r="F10" s="83">
        <f t="shared" si="3"/>
        <v>6</v>
      </c>
      <c r="G10" s="83">
        <f t="shared" si="3"/>
        <v>46</v>
      </c>
      <c r="H10" s="83">
        <f t="shared" si="3"/>
        <v>8</v>
      </c>
      <c r="I10" s="83">
        <f t="shared" si="3"/>
        <v>0</v>
      </c>
      <c r="J10" s="83">
        <f t="shared" si="3"/>
        <v>0</v>
      </c>
      <c r="K10" s="83">
        <f t="shared" ref="K10:N10" si="4">K9</f>
        <v>0</v>
      </c>
      <c r="L10" s="83">
        <f t="shared" si="4"/>
        <v>0</v>
      </c>
      <c r="M10" s="83">
        <f t="shared" si="4"/>
        <v>0</v>
      </c>
      <c r="N10" s="83">
        <f t="shared" si="4"/>
        <v>0</v>
      </c>
      <c r="O10" s="83">
        <f t="shared" si="3"/>
        <v>0</v>
      </c>
      <c r="P10" s="82">
        <f t="shared" ca="1" si="2"/>
        <v>92</v>
      </c>
      <c r="Q10" s="84">
        <f t="shared" ca="1" si="0"/>
        <v>28</v>
      </c>
      <c r="R10" s="85">
        <f t="shared" si="1"/>
        <v>120</v>
      </c>
      <c r="S10" s="47"/>
      <c r="T10" s="79"/>
      <c r="U10" s="79"/>
      <c r="V10" s="18"/>
      <c r="W10" s="18"/>
      <c r="X10" s="80"/>
      <c r="Y10" s="81"/>
    </row>
    <row r="11" spans="2:25" s="19" customFormat="1" ht="18" customHeight="1">
      <c r="B11" s="36" t="s">
        <v>11</v>
      </c>
      <c r="C11" s="82">
        <f>C10</f>
        <v>8</v>
      </c>
      <c r="D11" s="83">
        <f t="shared" si="3"/>
        <v>46</v>
      </c>
      <c r="E11" s="83">
        <f t="shared" si="3"/>
        <v>6</v>
      </c>
      <c r="F11" s="83">
        <f t="shared" si="3"/>
        <v>6</v>
      </c>
      <c r="G11" s="83">
        <f t="shared" si="3"/>
        <v>46</v>
      </c>
      <c r="H11" s="83">
        <f t="shared" si="3"/>
        <v>8</v>
      </c>
      <c r="I11" s="83">
        <f t="shared" si="3"/>
        <v>0</v>
      </c>
      <c r="J11" s="83">
        <f t="shared" si="3"/>
        <v>0</v>
      </c>
      <c r="K11" s="83">
        <f t="shared" ref="K11:N11" si="5">K10</f>
        <v>0</v>
      </c>
      <c r="L11" s="83">
        <f t="shared" si="5"/>
        <v>0</v>
      </c>
      <c r="M11" s="83">
        <f t="shared" si="5"/>
        <v>0</v>
      </c>
      <c r="N11" s="83">
        <f t="shared" si="5"/>
        <v>0</v>
      </c>
      <c r="O11" s="83">
        <f t="shared" si="3"/>
        <v>0</v>
      </c>
      <c r="P11" s="82">
        <f t="shared" ca="1" si="2"/>
        <v>92</v>
      </c>
      <c r="Q11" s="84">
        <f t="shared" ca="1" si="0"/>
        <v>28</v>
      </c>
      <c r="R11" s="85">
        <f t="shared" si="1"/>
        <v>120</v>
      </c>
      <c r="S11" s="47"/>
      <c r="T11" s="79"/>
      <c r="U11" s="79"/>
      <c r="V11" s="18"/>
      <c r="W11" s="18"/>
      <c r="X11" s="80"/>
      <c r="Y11" s="81"/>
    </row>
    <row r="12" spans="2:25" s="19" customFormat="1" ht="18" customHeight="1">
      <c r="B12" s="36" t="s">
        <v>12</v>
      </c>
      <c r="C12" s="82">
        <f>C11</f>
        <v>8</v>
      </c>
      <c r="D12" s="83">
        <f t="shared" si="3"/>
        <v>46</v>
      </c>
      <c r="E12" s="83">
        <f t="shared" si="3"/>
        <v>6</v>
      </c>
      <c r="F12" s="83">
        <f t="shared" si="3"/>
        <v>6</v>
      </c>
      <c r="G12" s="83">
        <f t="shared" si="3"/>
        <v>46</v>
      </c>
      <c r="H12" s="83">
        <f t="shared" si="3"/>
        <v>8</v>
      </c>
      <c r="I12" s="83">
        <f t="shared" si="3"/>
        <v>0</v>
      </c>
      <c r="J12" s="83">
        <f t="shared" si="3"/>
        <v>0</v>
      </c>
      <c r="K12" s="83">
        <f t="shared" ref="K12:N12" si="6">K11</f>
        <v>0</v>
      </c>
      <c r="L12" s="83">
        <f t="shared" si="6"/>
        <v>0</v>
      </c>
      <c r="M12" s="83">
        <f t="shared" si="6"/>
        <v>0</v>
      </c>
      <c r="N12" s="83">
        <f t="shared" si="6"/>
        <v>0</v>
      </c>
      <c r="O12" s="83">
        <f t="shared" si="3"/>
        <v>0</v>
      </c>
      <c r="P12" s="82">
        <f t="shared" ca="1" si="2"/>
        <v>92</v>
      </c>
      <c r="Q12" s="84">
        <f t="shared" ca="1" si="0"/>
        <v>28</v>
      </c>
      <c r="R12" s="85">
        <f t="shared" si="1"/>
        <v>120</v>
      </c>
      <c r="S12" s="47"/>
      <c r="T12" s="79"/>
      <c r="U12" s="37" t="s">
        <v>62</v>
      </c>
      <c r="V12" s="38"/>
      <c r="W12" s="86"/>
      <c r="X12" s="80"/>
      <c r="Y12" s="87" t="s">
        <v>13</v>
      </c>
    </row>
    <row r="13" spans="2:25" s="19" customFormat="1" ht="18" customHeight="1">
      <c r="B13" s="36" t="s">
        <v>14</v>
      </c>
      <c r="C13" s="82">
        <f>C12</f>
        <v>8</v>
      </c>
      <c r="D13" s="83">
        <f t="shared" si="3"/>
        <v>46</v>
      </c>
      <c r="E13" s="83">
        <f t="shared" si="3"/>
        <v>6</v>
      </c>
      <c r="F13" s="83">
        <f t="shared" si="3"/>
        <v>6</v>
      </c>
      <c r="G13" s="83">
        <f t="shared" si="3"/>
        <v>46</v>
      </c>
      <c r="H13" s="83">
        <f t="shared" si="3"/>
        <v>8</v>
      </c>
      <c r="I13" s="83">
        <f t="shared" si="3"/>
        <v>0</v>
      </c>
      <c r="J13" s="83">
        <f t="shared" si="3"/>
        <v>0</v>
      </c>
      <c r="K13" s="83">
        <f t="shared" ref="K13:N13" si="7">K12</f>
        <v>0</v>
      </c>
      <c r="L13" s="83">
        <f t="shared" si="7"/>
        <v>0</v>
      </c>
      <c r="M13" s="83">
        <f t="shared" si="7"/>
        <v>0</v>
      </c>
      <c r="N13" s="83">
        <f t="shared" si="7"/>
        <v>0</v>
      </c>
      <c r="O13" s="83">
        <f t="shared" si="3"/>
        <v>0</v>
      </c>
      <c r="P13" s="82">
        <f t="shared" ca="1" si="2"/>
        <v>92</v>
      </c>
      <c r="Q13" s="84">
        <f t="shared" ca="1" si="0"/>
        <v>28</v>
      </c>
      <c r="R13" s="85">
        <f t="shared" si="1"/>
        <v>120</v>
      </c>
      <c r="S13" s="47"/>
      <c r="T13" s="79"/>
      <c r="U13" s="39" t="s">
        <v>15</v>
      </c>
      <c r="V13" s="88" t="e">
        <f>'D02 (Mon-Fri)'!#REF!</f>
        <v>#REF!</v>
      </c>
      <c r="W13" s="89"/>
      <c r="X13" s="90" t="e">
        <f ca="1">V13-P13</f>
        <v>#REF!</v>
      </c>
      <c r="Y13" s="91" t="e">
        <f>'D02 (Mon-Fri)'!#REF!</f>
        <v>#REF!</v>
      </c>
    </row>
    <row r="14" spans="2:25" s="19" customFormat="1" ht="18" customHeight="1">
      <c r="B14" s="36" t="s">
        <v>16</v>
      </c>
      <c r="C14" s="92">
        <v>2</v>
      </c>
      <c r="D14" s="93">
        <v>22</v>
      </c>
      <c r="E14" s="93"/>
      <c r="F14" s="93"/>
      <c r="G14" s="93">
        <v>22</v>
      </c>
      <c r="H14" s="93">
        <v>2</v>
      </c>
      <c r="I14" s="93"/>
      <c r="J14" s="93"/>
      <c r="K14" s="93"/>
      <c r="L14" s="93"/>
      <c r="M14" s="93"/>
      <c r="N14" s="93"/>
      <c r="O14" s="93"/>
      <c r="P14" s="82">
        <f t="shared" ca="1" si="2"/>
        <v>44</v>
      </c>
      <c r="Q14" s="84">
        <f t="shared" ca="1" si="0"/>
        <v>4</v>
      </c>
      <c r="R14" s="85">
        <f t="shared" si="1"/>
        <v>48</v>
      </c>
      <c r="S14" s="47"/>
      <c r="T14" s="79"/>
      <c r="U14" s="39" t="s">
        <v>17</v>
      </c>
      <c r="V14" s="88" t="e">
        <f>'D02 (Mon-Fri)'!#REF!</f>
        <v>#REF!</v>
      </c>
      <c r="W14" s="89"/>
      <c r="X14" s="90" t="e">
        <f ca="1">V14-P14</f>
        <v>#REF!</v>
      </c>
      <c r="Y14" s="91" t="e">
        <f>'D02 (Mon-Fri)'!#REF!</f>
        <v>#REF!</v>
      </c>
    </row>
    <row r="15" spans="2:25" s="19" customFormat="1" ht="18" customHeight="1">
      <c r="B15" s="36" t="s">
        <v>18</v>
      </c>
      <c r="C15" s="92">
        <f t="shared" ref="C15" si="8">C14</f>
        <v>2</v>
      </c>
      <c r="D15" s="93">
        <f>D14</f>
        <v>22</v>
      </c>
      <c r="E15" s="93">
        <f t="shared" ref="E15:O15" si="9">E14</f>
        <v>0</v>
      </c>
      <c r="F15" s="93">
        <f t="shared" si="9"/>
        <v>0</v>
      </c>
      <c r="G15" s="93">
        <f t="shared" si="9"/>
        <v>22</v>
      </c>
      <c r="H15" s="93">
        <f t="shared" si="9"/>
        <v>2</v>
      </c>
      <c r="I15" s="93">
        <f t="shared" si="9"/>
        <v>0</v>
      </c>
      <c r="J15" s="93">
        <f t="shared" si="9"/>
        <v>0</v>
      </c>
      <c r="K15" s="93">
        <f t="shared" ref="K15:N15" si="10">K14</f>
        <v>0</v>
      </c>
      <c r="L15" s="93">
        <f t="shared" si="10"/>
        <v>0</v>
      </c>
      <c r="M15" s="93">
        <f t="shared" si="10"/>
        <v>0</v>
      </c>
      <c r="N15" s="93">
        <f t="shared" si="10"/>
        <v>0</v>
      </c>
      <c r="O15" s="93">
        <f t="shared" si="9"/>
        <v>0</v>
      </c>
      <c r="P15" s="82">
        <f t="shared" ca="1" si="2"/>
        <v>44</v>
      </c>
      <c r="Q15" s="84">
        <f t="shared" ca="1" si="0"/>
        <v>4</v>
      </c>
      <c r="R15" s="85">
        <f t="shared" si="1"/>
        <v>48</v>
      </c>
      <c r="S15" s="47"/>
      <c r="T15" s="79"/>
      <c r="U15" s="39" t="s">
        <v>19</v>
      </c>
      <c r="V15" s="88" t="e">
        <f>'D02 (Mon-Fri)'!#REF!</f>
        <v>#REF!</v>
      </c>
      <c r="W15" s="89"/>
      <c r="X15" s="90" t="e">
        <f ca="1">V15-P15</f>
        <v>#REF!</v>
      </c>
      <c r="Y15" s="91" t="e">
        <f>'D02 (Mon-Fri)'!#REF!</f>
        <v>#REF!</v>
      </c>
    </row>
    <row r="16" spans="2:25" s="19" customFormat="1" ht="18" customHeight="1">
      <c r="B16" s="40" t="s">
        <v>20</v>
      </c>
      <c r="C16" s="94">
        <f>C15</f>
        <v>2</v>
      </c>
      <c r="D16" s="95">
        <f t="shared" ref="D16:O16" si="11">D15</f>
        <v>22</v>
      </c>
      <c r="E16" s="95">
        <f t="shared" si="11"/>
        <v>0</v>
      </c>
      <c r="F16" s="95">
        <f t="shared" si="11"/>
        <v>0</v>
      </c>
      <c r="G16" s="95">
        <f t="shared" si="11"/>
        <v>22</v>
      </c>
      <c r="H16" s="95">
        <f t="shared" si="11"/>
        <v>2</v>
      </c>
      <c r="I16" s="95">
        <f t="shared" si="11"/>
        <v>0</v>
      </c>
      <c r="J16" s="95">
        <f t="shared" si="11"/>
        <v>0</v>
      </c>
      <c r="K16" s="95">
        <f t="shared" ref="K16:N16" si="12">K15</f>
        <v>0</v>
      </c>
      <c r="L16" s="95">
        <f t="shared" si="12"/>
        <v>0</v>
      </c>
      <c r="M16" s="95">
        <f t="shared" si="12"/>
        <v>0</v>
      </c>
      <c r="N16" s="95">
        <f t="shared" si="12"/>
        <v>0</v>
      </c>
      <c r="O16" s="95">
        <f t="shared" si="11"/>
        <v>0</v>
      </c>
      <c r="P16" s="94">
        <f t="shared" ca="1" si="2"/>
        <v>44</v>
      </c>
      <c r="Q16" s="96">
        <f t="shared" ca="1" si="0"/>
        <v>4</v>
      </c>
      <c r="R16" s="97">
        <f t="shared" si="1"/>
        <v>48</v>
      </c>
      <c r="S16" s="47"/>
      <c r="T16" s="79"/>
      <c r="U16" s="41" t="s">
        <v>21</v>
      </c>
      <c r="V16" s="98" t="s">
        <v>22</v>
      </c>
      <c r="W16" s="98" t="s">
        <v>23</v>
      </c>
      <c r="X16" s="99" t="s">
        <v>24</v>
      </c>
      <c r="Y16" s="100"/>
    </row>
    <row r="17" spans="2:25" s="19" customFormat="1" ht="18" customHeight="1">
      <c r="B17" s="42" t="str">
        <f>B7&amp;"KMS WKD"</f>
        <v>D02KMS WKD</v>
      </c>
      <c r="C17" s="43">
        <f>C8*C12</f>
        <v>110</v>
      </c>
      <c r="D17" s="43">
        <f t="shared" ref="D17:H17" si="13">D8*D12</f>
        <v>1557.1000000000001</v>
      </c>
      <c r="E17" s="43">
        <f t="shared" si="13"/>
        <v>7.4399999999999995</v>
      </c>
      <c r="F17" s="43">
        <f t="shared" si="13"/>
        <v>5.9399999999999995</v>
      </c>
      <c r="G17" s="43">
        <f t="shared" si="13"/>
        <v>1535.94</v>
      </c>
      <c r="H17" s="43">
        <f t="shared" si="13"/>
        <v>123.36</v>
      </c>
      <c r="I17" s="43">
        <f t="shared" ref="I17:O17" si="14">I8*I12</f>
        <v>0</v>
      </c>
      <c r="J17" s="43">
        <f t="shared" si="14"/>
        <v>0</v>
      </c>
      <c r="K17" s="43">
        <f t="shared" ref="K17:N17" si="15">K8*K12</f>
        <v>0</v>
      </c>
      <c r="L17" s="43">
        <f t="shared" si="15"/>
        <v>0</v>
      </c>
      <c r="M17" s="43">
        <f t="shared" si="15"/>
        <v>0</v>
      </c>
      <c r="N17" s="43">
        <f t="shared" si="15"/>
        <v>0</v>
      </c>
      <c r="O17" s="43">
        <f t="shared" si="14"/>
        <v>0</v>
      </c>
      <c r="P17" s="44">
        <f t="shared" ca="1" si="2"/>
        <v>3093.04</v>
      </c>
      <c r="Q17" s="45">
        <f t="shared" ca="1" si="0"/>
        <v>246.74</v>
      </c>
      <c r="R17" s="46">
        <f t="shared" si="1"/>
        <v>3339.78</v>
      </c>
      <c r="S17" s="47"/>
      <c r="T17" s="39"/>
      <c r="U17" s="39" t="s">
        <v>15</v>
      </c>
      <c r="V17" s="48" t="e">
        <f>'D02 (Mon-Fri)'!#REF!</f>
        <v>#REF!</v>
      </c>
      <c r="W17" s="48" t="e">
        <f>'D02 (Mon-Fri)'!#REF!</f>
        <v>#REF!</v>
      </c>
      <c r="X17" s="49" t="e">
        <f>V17+W17</f>
        <v>#REF!</v>
      </c>
      <c r="Y17" s="50"/>
    </row>
    <row r="18" spans="2:25" s="19" customFormat="1" ht="18" customHeight="1">
      <c r="B18" s="42" t="str">
        <f>B7&amp;"KMS SAT"</f>
        <v>D02KMS SAT</v>
      </c>
      <c r="C18" s="43">
        <f>C8*C14</f>
        <v>27.5</v>
      </c>
      <c r="D18" s="43">
        <f t="shared" ref="D18:H18" si="16">D8*D14</f>
        <v>744.7</v>
      </c>
      <c r="E18" s="43">
        <f t="shared" si="16"/>
        <v>0</v>
      </c>
      <c r="F18" s="43">
        <f t="shared" si="16"/>
        <v>0</v>
      </c>
      <c r="G18" s="43">
        <f t="shared" si="16"/>
        <v>734.58</v>
      </c>
      <c r="H18" s="43">
        <f t="shared" si="16"/>
        <v>30.84</v>
      </c>
      <c r="I18" s="43">
        <f t="shared" ref="I18:O18" si="17">I8*I14</f>
        <v>0</v>
      </c>
      <c r="J18" s="43">
        <f t="shared" si="17"/>
        <v>0</v>
      </c>
      <c r="K18" s="43">
        <f t="shared" ref="K18:N18" si="18">K8*K14</f>
        <v>0</v>
      </c>
      <c r="L18" s="43">
        <f t="shared" si="18"/>
        <v>0</v>
      </c>
      <c r="M18" s="43">
        <f t="shared" si="18"/>
        <v>0</v>
      </c>
      <c r="N18" s="43">
        <f t="shared" si="18"/>
        <v>0</v>
      </c>
      <c r="O18" s="43">
        <f t="shared" si="17"/>
        <v>0</v>
      </c>
      <c r="P18" s="44">
        <f t="shared" ca="1" si="2"/>
        <v>1479.2800000000002</v>
      </c>
      <c r="Q18" s="45">
        <f t="shared" ca="1" si="0"/>
        <v>58.34</v>
      </c>
      <c r="R18" s="46">
        <f t="shared" si="1"/>
        <v>1537.6200000000001</v>
      </c>
      <c r="S18" s="47"/>
      <c r="T18" s="39"/>
      <c r="U18" s="39" t="s">
        <v>17</v>
      </c>
      <c r="V18" s="48" t="e">
        <f>'D02 (Mon-Fri)'!#REF!</f>
        <v>#REF!</v>
      </c>
      <c r="W18" s="48" t="e">
        <f>'D02 (Mon-Fri)'!#REF!</f>
        <v>#REF!</v>
      </c>
      <c r="X18" s="49" t="e">
        <f>V18+W18</f>
        <v>#REF!</v>
      </c>
      <c r="Y18" s="51"/>
    </row>
    <row r="19" spans="2:25" s="19" customFormat="1" ht="18" customHeight="1">
      <c r="B19" s="40" t="str">
        <f>B7&amp;"KMS SUN/PH"</f>
        <v>D02KMS SUN/PH</v>
      </c>
      <c r="C19" s="52">
        <f>C8*C15</f>
        <v>27.5</v>
      </c>
      <c r="D19" s="52">
        <f t="shared" ref="D19:H19" si="19">D8*D15</f>
        <v>744.7</v>
      </c>
      <c r="E19" s="52">
        <f t="shared" si="19"/>
        <v>0</v>
      </c>
      <c r="F19" s="52">
        <f t="shared" si="19"/>
        <v>0</v>
      </c>
      <c r="G19" s="52">
        <f t="shared" si="19"/>
        <v>734.58</v>
      </c>
      <c r="H19" s="52">
        <f t="shared" si="19"/>
        <v>30.84</v>
      </c>
      <c r="I19" s="52">
        <f t="shared" ref="I19:O19" si="20">I8*I15</f>
        <v>0</v>
      </c>
      <c r="J19" s="52">
        <f t="shared" si="20"/>
        <v>0</v>
      </c>
      <c r="K19" s="52">
        <f t="shared" ref="K19:N19" si="21">K8*K15</f>
        <v>0</v>
      </c>
      <c r="L19" s="52">
        <f t="shared" si="21"/>
        <v>0</v>
      </c>
      <c r="M19" s="52">
        <f t="shared" si="21"/>
        <v>0</v>
      </c>
      <c r="N19" s="52">
        <f t="shared" si="21"/>
        <v>0</v>
      </c>
      <c r="O19" s="52">
        <f t="shared" si="20"/>
        <v>0</v>
      </c>
      <c r="P19" s="101">
        <f t="shared" ca="1" si="2"/>
        <v>1479.2800000000002</v>
      </c>
      <c r="Q19" s="102">
        <f t="shared" ca="1" si="0"/>
        <v>58.34</v>
      </c>
      <c r="R19" s="103">
        <f t="shared" si="1"/>
        <v>1537.6200000000001</v>
      </c>
      <c r="S19" s="104"/>
      <c r="T19" s="105"/>
      <c r="U19" s="53" t="s">
        <v>19</v>
      </c>
      <c r="V19" s="54" t="e">
        <f>'D02 (Mon-Fri)'!#REF!</f>
        <v>#REF!</v>
      </c>
      <c r="W19" s="54" t="e">
        <f>'D02 (Mon-Fri)'!#REF!</f>
        <v>#REF!</v>
      </c>
      <c r="X19" s="55" t="e">
        <f>X18</f>
        <v>#REF!</v>
      </c>
      <c r="Y19" s="56"/>
    </row>
    <row r="20" spans="2:25" s="19" customFormat="1" ht="18" customHeight="1">
      <c r="I20" s="18"/>
      <c r="J20" s="18"/>
      <c r="K20" s="18"/>
      <c r="L20" s="18"/>
      <c r="M20" s="18"/>
      <c r="N20" s="18"/>
      <c r="O20" s="18"/>
      <c r="P20" s="18"/>
    </row>
    <row r="21" spans="2:25" s="19" customFormat="1" ht="18" customHeight="1">
      <c r="B21" s="57" t="s">
        <v>1</v>
      </c>
      <c r="C21" s="57" t="s">
        <v>59</v>
      </c>
      <c r="D21" s="57" t="s">
        <v>25</v>
      </c>
      <c r="E21" s="57" t="s">
        <v>51</v>
      </c>
      <c r="F21" s="57" t="s">
        <v>56</v>
      </c>
      <c r="G21" s="57" t="s">
        <v>60</v>
      </c>
      <c r="H21" s="57" t="s">
        <v>63</v>
      </c>
      <c r="I21" s="18"/>
      <c r="J21" s="18"/>
      <c r="K21" s="18"/>
      <c r="L21" s="18"/>
      <c r="M21" s="18"/>
      <c r="N21" s="18"/>
      <c r="O21" s="18"/>
      <c r="P21" s="18"/>
      <c r="Q21" s="58"/>
      <c r="R21" s="58"/>
      <c r="U21" s="13"/>
      <c r="V21" s="13"/>
      <c r="W21" s="13"/>
      <c r="X21" s="13"/>
      <c r="Y21" s="13"/>
    </row>
    <row r="22" spans="2:25" s="13" customFormat="1" ht="18" customHeight="1">
      <c r="B22" s="59" t="str">
        <f>$C$4</f>
        <v>N2</v>
      </c>
      <c r="C22" s="59" t="str">
        <f>$C$1</f>
        <v>D02</v>
      </c>
      <c r="D22" s="60" t="s">
        <v>54</v>
      </c>
      <c r="E22" s="60" t="s">
        <v>52</v>
      </c>
      <c r="F22" s="7">
        <v>270</v>
      </c>
      <c r="G22" s="60" t="s">
        <v>34</v>
      </c>
      <c r="H22" s="61">
        <f>$C$3</f>
        <v>45598</v>
      </c>
      <c r="I22" s="14"/>
      <c r="J22" s="106" t="s">
        <v>1</v>
      </c>
      <c r="K22" s="106" t="s">
        <v>59</v>
      </c>
      <c r="L22" s="106" t="s">
        <v>63</v>
      </c>
      <c r="M22" s="106" t="s">
        <v>51</v>
      </c>
      <c r="N22" s="106" t="s">
        <v>60</v>
      </c>
      <c r="O22" s="106" t="s">
        <v>56</v>
      </c>
      <c r="P22" s="2" t="s">
        <v>58</v>
      </c>
      <c r="Q22" s="58"/>
      <c r="R22" s="58"/>
    </row>
    <row r="23" spans="2:25" s="1" customFormat="1" ht="18" customHeight="1">
      <c r="B23" s="3" t="str">
        <f t="shared" ref="B23:B76" si="22">$C$4</f>
        <v>N2</v>
      </c>
      <c r="C23" s="3" t="str">
        <f t="shared" ref="C23:C76" si="23">$C$1</f>
        <v>D02</v>
      </c>
      <c r="D23" s="6" t="s">
        <v>54</v>
      </c>
      <c r="E23" s="6" t="s">
        <v>52</v>
      </c>
      <c r="F23" s="7">
        <v>271</v>
      </c>
      <c r="G23" s="6" t="s">
        <v>34</v>
      </c>
      <c r="H23" s="9">
        <f t="shared" ref="H23:H76" si="24">$C$3</f>
        <v>45598</v>
      </c>
      <c r="I23" s="62"/>
      <c r="J23" s="2" t="s">
        <v>2</v>
      </c>
      <c r="K23" s="2" t="s">
        <v>36</v>
      </c>
      <c r="L23" s="107">
        <v>45598</v>
      </c>
      <c r="M23" s="2" t="s">
        <v>52</v>
      </c>
      <c r="N23" s="2" t="s">
        <v>35</v>
      </c>
      <c r="O23" s="2">
        <v>270</v>
      </c>
      <c r="P23" s="108">
        <v>2</v>
      </c>
      <c r="Q23" s="2"/>
      <c r="R23" s="8"/>
      <c r="S23" s="8"/>
    </row>
    <row r="24" spans="2:25" s="1" customFormat="1" ht="18" customHeight="1">
      <c r="B24" s="3" t="str">
        <f t="shared" si="22"/>
        <v>N2</v>
      </c>
      <c r="C24" s="3" t="str">
        <f t="shared" si="23"/>
        <v>D02</v>
      </c>
      <c r="D24" s="6" t="s">
        <v>54</v>
      </c>
      <c r="E24" s="6" t="s">
        <v>52</v>
      </c>
      <c r="F24" s="7">
        <v>277</v>
      </c>
      <c r="G24" s="6" t="s">
        <v>34</v>
      </c>
      <c r="H24" s="9">
        <f t="shared" si="24"/>
        <v>45598</v>
      </c>
      <c r="I24" s="62"/>
      <c r="J24" s="2" t="s">
        <v>2</v>
      </c>
      <c r="K24" s="2" t="s">
        <v>36</v>
      </c>
      <c r="L24" s="107">
        <v>45598</v>
      </c>
      <c r="M24" s="2" t="s">
        <v>52</v>
      </c>
      <c r="N24" s="2" t="s">
        <v>35</v>
      </c>
      <c r="O24" s="2">
        <v>271</v>
      </c>
      <c r="P24" s="108">
        <v>2</v>
      </c>
      <c r="Q24" s="2"/>
      <c r="R24" s="8"/>
      <c r="S24" s="8"/>
    </row>
    <row r="25" spans="2:25" s="1" customFormat="1" ht="18" customHeight="1">
      <c r="B25" s="3" t="str">
        <f t="shared" si="22"/>
        <v>N2</v>
      </c>
      <c r="C25" s="3" t="str">
        <f t="shared" si="23"/>
        <v>D02</v>
      </c>
      <c r="D25" s="6" t="s">
        <v>54</v>
      </c>
      <c r="E25" s="6" t="s">
        <v>52</v>
      </c>
      <c r="F25" s="7">
        <v>272</v>
      </c>
      <c r="G25" s="6" t="s">
        <v>34</v>
      </c>
      <c r="H25" s="9">
        <f t="shared" si="24"/>
        <v>45598</v>
      </c>
      <c r="I25" s="62"/>
      <c r="J25" s="2" t="s">
        <v>2</v>
      </c>
      <c r="K25" s="2" t="s">
        <v>36</v>
      </c>
      <c r="L25" s="107">
        <v>45598</v>
      </c>
      <c r="M25" s="2" t="s">
        <v>52</v>
      </c>
      <c r="N25" s="2" t="s">
        <v>35</v>
      </c>
      <c r="O25" s="2">
        <v>272</v>
      </c>
      <c r="P25" s="108">
        <v>2</v>
      </c>
      <c r="Q25" s="2"/>
      <c r="R25" s="8"/>
      <c r="S25" s="8"/>
    </row>
    <row r="26" spans="2:25" s="1" customFormat="1" ht="18" customHeight="1">
      <c r="B26" s="3" t="str">
        <f t="shared" si="22"/>
        <v>N2</v>
      </c>
      <c r="C26" s="3" t="str">
        <f t="shared" si="23"/>
        <v>D02</v>
      </c>
      <c r="D26" s="6" t="s">
        <v>54</v>
      </c>
      <c r="E26" s="6" t="s">
        <v>52</v>
      </c>
      <c r="F26" s="7">
        <v>273</v>
      </c>
      <c r="G26" s="6" t="s">
        <v>34</v>
      </c>
      <c r="H26" s="9">
        <f t="shared" si="24"/>
        <v>45598</v>
      </c>
      <c r="I26" s="62"/>
      <c r="J26" s="2" t="s">
        <v>2</v>
      </c>
      <c r="K26" s="2" t="s">
        <v>36</v>
      </c>
      <c r="L26" s="107">
        <v>45598</v>
      </c>
      <c r="M26" s="2" t="s">
        <v>52</v>
      </c>
      <c r="N26" s="2" t="s">
        <v>35</v>
      </c>
      <c r="O26" s="2">
        <v>273</v>
      </c>
      <c r="P26" s="108">
        <v>2</v>
      </c>
      <c r="Q26" s="2"/>
      <c r="R26" s="8"/>
      <c r="S26" s="8"/>
    </row>
    <row r="27" spans="2:25" s="1" customFormat="1" ht="18" customHeight="1">
      <c r="B27" s="3" t="str">
        <f t="shared" si="22"/>
        <v>N2</v>
      </c>
      <c r="C27" s="3" t="str">
        <f t="shared" si="23"/>
        <v>D02</v>
      </c>
      <c r="D27" s="6" t="s">
        <v>54</v>
      </c>
      <c r="E27" s="6" t="s">
        <v>52</v>
      </c>
      <c r="F27" s="7">
        <v>274</v>
      </c>
      <c r="G27" s="6" t="s">
        <v>34</v>
      </c>
      <c r="H27" s="9">
        <f t="shared" si="24"/>
        <v>45598</v>
      </c>
      <c r="I27" s="62"/>
      <c r="J27" s="2" t="s">
        <v>2</v>
      </c>
      <c r="K27" s="2" t="s">
        <v>36</v>
      </c>
      <c r="L27" s="107">
        <v>45598</v>
      </c>
      <c r="M27" s="2" t="s">
        <v>52</v>
      </c>
      <c r="N27" s="2" t="s">
        <v>35</v>
      </c>
      <c r="O27" s="2">
        <v>274</v>
      </c>
      <c r="P27" s="108">
        <v>2</v>
      </c>
      <c r="Q27" s="2"/>
      <c r="R27" s="8"/>
      <c r="S27" s="8"/>
    </row>
    <row r="28" spans="2:25" s="1" customFormat="1" ht="18" customHeight="1">
      <c r="B28" s="3" t="str">
        <f t="shared" si="22"/>
        <v>N2</v>
      </c>
      <c r="C28" s="3" t="str">
        <f t="shared" si="23"/>
        <v>D02</v>
      </c>
      <c r="D28" s="6" t="s">
        <v>54</v>
      </c>
      <c r="E28" s="6" t="s">
        <v>52</v>
      </c>
      <c r="F28" s="7">
        <v>275</v>
      </c>
      <c r="G28" s="6" t="s">
        <v>34</v>
      </c>
      <c r="H28" s="9">
        <f t="shared" si="24"/>
        <v>45598</v>
      </c>
      <c r="I28" s="62"/>
      <c r="J28" s="2" t="s">
        <v>2</v>
      </c>
      <c r="K28" s="2" t="s">
        <v>36</v>
      </c>
      <c r="L28" s="107">
        <v>45598</v>
      </c>
      <c r="M28" s="2" t="s">
        <v>52</v>
      </c>
      <c r="N28" s="2" t="s">
        <v>35</v>
      </c>
      <c r="O28" s="2">
        <v>275</v>
      </c>
      <c r="P28" s="108">
        <v>1</v>
      </c>
      <c r="Q28" s="2"/>
      <c r="R28" s="8"/>
      <c r="S28" s="8"/>
      <c r="T28" s="4"/>
    </row>
    <row r="29" spans="2:25" s="1" customFormat="1" ht="18" customHeight="1">
      <c r="B29" s="3" t="str">
        <f t="shared" si="22"/>
        <v>N2</v>
      </c>
      <c r="C29" s="3" t="str">
        <f t="shared" si="23"/>
        <v>D02</v>
      </c>
      <c r="D29" s="6" t="s">
        <v>54</v>
      </c>
      <c r="E29" s="6" t="s">
        <v>52</v>
      </c>
      <c r="F29" s="7">
        <v>276</v>
      </c>
      <c r="G29" s="6" t="s">
        <v>34</v>
      </c>
      <c r="H29" s="9">
        <f t="shared" si="24"/>
        <v>45598</v>
      </c>
      <c r="I29" s="62"/>
      <c r="J29" s="2" t="s">
        <v>2</v>
      </c>
      <c r="K29" s="2" t="s">
        <v>36</v>
      </c>
      <c r="L29" s="107">
        <v>45598</v>
      </c>
      <c r="M29" s="2" t="s">
        <v>52</v>
      </c>
      <c r="N29" s="2" t="s">
        <v>35</v>
      </c>
      <c r="O29" s="2">
        <v>276</v>
      </c>
      <c r="P29" s="108">
        <v>1</v>
      </c>
      <c r="Q29" s="2"/>
      <c r="R29" s="8"/>
      <c r="S29" s="8"/>
    </row>
    <row r="30" spans="2:25" s="1" customFormat="1" ht="18" customHeight="1">
      <c r="B30" s="3" t="str">
        <f t="shared" si="22"/>
        <v>N2</v>
      </c>
      <c r="C30" s="3" t="str">
        <f t="shared" si="23"/>
        <v>D02</v>
      </c>
      <c r="D30" s="6" t="s">
        <v>54</v>
      </c>
      <c r="E30" s="6" t="s">
        <v>52</v>
      </c>
      <c r="F30" s="7">
        <v>270</v>
      </c>
      <c r="G30" s="6" t="s">
        <v>34</v>
      </c>
      <c r="H30" s="9">
        <f t="shared" si="24"/>
        <v>45598</v>
      </c>
      <c r="I30" s="62"/>
      <c r="J30" s="2" t="s">
        <v>2</v>
      </c>
      <c r="K30" s="2" t="s">
        <v>36</v>
      </c>
      <c r="L30" s="107">
        <v>45598</v>
      </c>
      <c r="M30" s="2" t="s">
        <v>52</v>
      </c>
      <c r="N30" s="2" t="s">
        <v>35</v>
      </c>
      <c r="O30" s="2">
        <v>277</v>
      </c>
      <c r="P30" s="108">
        <v>1</v>
      </c>
      <c r="Q30" s="2"/>
      <c r="R30" s="8"/>
      <c r="S30" s="8"/>
    </row>
    <row r="31" spans="2:25" s="1" customFormat="1" ht="18" customHeight="1">
      <c r="B31" s="3" t="str">
        <f t="shared" si="22"/>
        <v>N2</v>
      </c>
      <c r="C31" s="3" t="str">
        <f t="shared" si="23"/>
        <v>D02</v>
      </c>
      <c r="D31" s="6" t="s">
        <v>54</v>
      </c>
      <c r="E31" s="6" t="s">
        <v>52</v>
      </c>
      <c r="F31" s="7">
        <v>271</v>
      </c>
      <c r="G31" s="6" t="s">
        <v>34</v>
      </c>
      <c r="H31" s="9">
        <f t="shared" si="24"/>
        <v>45598</v>
      </c>
      <c r="I31" s="62"/>
      <c r="J31" s="2" t="s">
        <v>2</v>
      </c>
      <c r="K31" s="2" t="s">
        <v>36</v>
      </c>
      <c r="L31" s="107">
        <v>45598</v>
      </c>
      <c r="M31" s="2" t="s">
        <v>52</v>
      </c>
      <c r="N31" s="2" t="s">
        <v>34</v>
      </c>
      <c r="O31" s="2">
        <v>270</v>
      </c>
      <c r="P31" s="108">
        <v>3</v>
      </c>
      <c r="Q31" s="2"/>
      <c r="R31" s="8"/>
      <c r="S31" s="8"/>
    </row>
    <row r="32" spans="2:25" s="1" customFormat="1" ht="18" customHeight="1">
      <c r="B32" s="3" t="str">
        <f t="shared" si="22"/>
        <v>N2</v>
      </c>
      <c r="C32" s="3" t="str">
        <f t="shared" si="23"/>
        <v>D02</v>
      </c>
      <c r="D32" s="6" t="s">
        <v>54</v>
      </c>
      <c r="E32" s="6" t="s">
        <v>52</v>
      </c>
      <c r="F32" s="7">
        <v>277</v>
      </c>
      <c r="G32" s="6" t="s">
        <v>34</v>
      </c>
      <c r="H32" s="9">
        <f t="shared" si="24"/>
        <v>45598</v>
      </c>
      <c r="I32" s="62"/>
      <c r="J32" s="2" t="s">
        <v>2</v>
      </c>
      <c r="K32" s="2" t="s">
        <v>36</v>
      </c>
      <c r="L32" s="107">
        <v>45598</v>
      </c>
      <c r="M32" s="2" t="s">
        <v>52</v>
      </c>
      <c r="N32" s="2" t="s">
        <v>34</v>
      </c>
      <c r="O32" s="2">
        <v>271</v>
      </c>
      <c r="P32" s="108">
        <v>3</v>
      </c>
      <c r="Q32" s="2"/>
      <c r="R32" s="8"/>
      <c r="S32" s="8"/>
    </row>
    <row r="33" spans="2:16" s="1" customFormat="1" ht="18" customHeight="1">
      <c r="B33" s="3" t="str">
        <f t="shared" si="22"/>
        <v>N2</v>
      </c>
      <c r="C33" s="3" t="str">
        <f t="shared" si="23"/>
        <v>D02</v>
      </c>
      <c r="D33" s="6" t="s">
        <v>54</v>
      </c>
      <c r="E33" s="6" t="s">
        <v>52</v>
      </c>
      <c r="F33" s="7">
        <v>272</v>
      </c>
      <c r="G33" s="6" t="s">
        <v>34</v>
      </c>
      <c r="H33" s="9">
        <f t="shared" si="24"/>
        <v>45598</v>
      </c>
      <c r="I33" s="62"/>
      <c r="J33" s="2" t="s">
        <v>2</v>
      </c>
      <c r="K33" s="2" t="s">
        <v>36</v>
      </c>
      <c r="L33" s="107">
        <v>45598</v>
      </c>
      <c r="M33" s="2" t="s">
        <v>52</v>
      </c>
      <c r="N33" s="2" t="s">
        <v>34</v>
      </c>
      <c r="O33" s="2">
        <v>272</v>
      </c>
      <c r="P33" s="108">
        <v>2</v>
      </c>
    </row>
    <row r="34" spans="2:16" s="1" customFormat="1" ht="18" customHeight="1">
      <c r="B34" s="3" t="str">
        <f t="shared" si="22"/>
        <v>N2</v>
      </c>
      <c r="C34" s="3" t="str">
        <f t="shared" si="23"/>
        <v>D02</v>
      </c>
      <c r="D34" s="6" t="s">
        <v>54</v>
      </c>
      <c r="E34" s="6" t="s">
        <v>52</v>
      </c>
      <c r="F34" s="7">
        <v>273</v>
      </c>
      <c r="G34" s="6" t="s">
        <v>34</v>
      </c>
      <c r="H34" s="9">
        <f t="shared" si="24"/>
        <v>45598</v>
      </c>
      <c r="I34" s="62"/>
      <c r="J34" s="2" t="s">
        <v>2</v>
      </c>
      <c r="K34" s="2" t="s">
        <v>36</v>
      </c>
      <c r="L34" s="107">
        <v>45598</v>
      </c>
      <c r="M34" s="2" t="s">
        <v>52</v>
      </c>
      <c r="N34" s="2" t="s">
        <v>34</v>
      </c>
      <c r="O34" s="2">
        <v>273</v>
      </c>
      <c r="P34" s="108">
        <v>2</v>
      </c>
    </row>
    <row r="35" spans="2:16" s="1" customFormat="1" ht="18" customHeight="1">
      <c r="B35" s="3" t="str">
        <f t="shared" si="22"/>
        <v>N2</v>
      </c>
      <c r="C35" s="3" t="str">
        <f t="shared" si="23"/>
        <v>D02</v>
      </c>
      <c r="D35" s="6" t="s">
        <v>54</v>
      </c>
      <c r="E35" s="6" t="s">
        <v>52</v>
      </c>
      <c r="F35" s="7">
        <v>274</v>
      </c>
      <c r="G35" s="6" t="s">
        <v>34</v>
      </c>
      <c r="H35" s="9">
        <f t="shared" si="24"/>
        <v>45598</v>
      </c>
      <c r="I35" s="62"/>
      <c r="J35" s="2" t="s">
        <v>2</v>
      </c>
      <c r="K35" s="2" t="s">
        <v>36</v>
      </c>
      <c r="L35" s="107">
        <v>45598</v>
      </c>
      <c r="M35" s="2" t="s">
        <v>52</v>
      </c>
      <c r="N35" s="2" t="s">
        <v>34</v>
      </c>
      <c r="O35" s="2">
        <v>274</v>
      </c>
      <c r="P35" s="108">
        <v>2</v>
      </c>
    </row>
    <row r="36" spans="2:16" s="1" customFormat="1" ht="18" customHeight="1">
      <c r="B36" s="3" t="str">
        <f t="shared" si="22"/>
        <v>N2</v>
      </c>
      <c r="C36" s="3" t="str">
        <f t="shared" si="23"/>
        <v>D02</v>
      </c>
      <c r="D36" s="6" t="s">
        <v>54</v>
      </c>
      <c r="E36" s="6" t="s">
        <v>52</v>
      </c>
      <c r="F36" s="7">
        <v>275</v>
      </c>
      <c r="G36" s="6" t="s">
        <v>34</v>
      </c>
      <c r="H36" s="9">
        <f t="shared" si="24"/>
        <v>45598</v>
      </c>
      <c r="I36" s="62"/>
      <c r="J36" s="2" t="s">
        <v>2</v>
      </c>
      <c r="K36" s="2" t="s">
        <v>36</v>
      </c>
      <c r="L36" s="107">
        <v>45598</v>
      </c>
      <c r="M36" s="2" t="s">
        <v>52</v>
      </c>
      <c r="N36" s="2" t="s">
        <v>34</v>
      </c>
      <c r="O36" s="2">
        <v>275</v>
      </c>
      <c r="P36" s="108">
        <v>2</v>
      </c>
    </row>
    <row r="37" spans="2:16" s="1" customFormat="1" ht="18" customHeight="1">
      <c r="B37" s="3" t="str">
        <f t="shared" si="22"/>
        <v>N2</v>
      </c>
      <c r="C37" s="3" t="str">
        <f t="shared" si="23"/>
        <v>D02</v>
      </c>
      <c r="D37" s="6" t="s">
        <v>54</v>
      </c>
      <c r="E37" s="6" t="s">
        <v>52</v>
      </c>
      <c r="F37" s="7">
        <v>276</v>
      </c>
      <c r="G37" s="6" t="s">
        <v>34</v>
      </c>
      <c r="H37" s="9">
        <f t="shared" si="24"/>
        <v>45598</v>
      </c>
      <c r="I37" s="62"/>
      <c r="J37" s="2" t="s">
        <v>2</v>
      </c>
      <c r="K37" s="2" t="s">
        <v>36</v>
      </c>
      <c r="L37" s="107">
        <v>45598</v>
      </c>
      <c r="M37" s="2" t="s">
        <v>52</v>
      </c>
      <c r="N37" s="2" t="s">
        <v>34</v>
      </c>
      <c r="O37" s="2">
        <v>276</v>
      </c>
      <c r="P37" s="108">
        <v>2</v>
      </c>
    </row>
    <row r="38" spans="2:16" s="1" customFormat="1" ht="18" customHeight="1">
      <c r="B38" s="3" t="str">
        <f t="shared" si="22"/>
        <v>N2</v>
      </c>
      <c r="C38" s="3" t="str">
        <f t="shared" si="23"/>
        <v>D02</v>
      </c>
      <c r="D38" s="6" t="s">
        <v>54</v>
      </c>
      <c r="E38" s="6" t="s">
        <v>52</v>
      </c>
      <c r="F38" s="7">
        <v>270</v>
      </c>
      <c r="G38" s="6" t="s">
        <v>34</v>
      </c>
      <c r="H38" s="9">
        <f t="shared" si="24"/>
        <v>45598</v>
      </c>
      <c r="I38" s="62"/>
      <c r="J38" s="2" t="s">
        <v>2</v>
      </c>
      <c r="K38" s="2" t="s">
        <v>36</v>
      </c>
      <c r="L38" s="107">
        <v>45598</v>
      </c>
      <c r="M38" s="2" t="s">
        <v>52</v>
      </c>
      <c r="N38" s="2" t="s">
        <v>34</v>
      </c>
      <c r="O38" s="2">
        <v>277</v>
      </c>
      <c r="P38" s="108">
        <v>2</v>
      </c>
    </row>
    <row r="39" spans="2:16" s="1" customFormat="1" ht="18" customHeight="1">
      <c r="B39" s="3" t="str">
        <f t="shared" si="22"/>
        <v>N2</v>
      </c>
      <c r="C39" s="3" t="str">
        <f t="shared" si="23"/>
        <v>D02</v>
      </c>
      <c r="D39" s="6" t="s">
        <v>54</v>
      </c>
      <c r="E39" s="6" t="s">
        <v>52</v>
      </c>
      <c r="F39" s="7">
        <v>271</v>
      </c>
      <c r="G39" s="6" t="s">
        <v>34</v>
      </c>
      <c r="H39" s="9">
        <f t="shared" si="24"/>
        <v>45598</v>
      </c>
      <c r="I39" s="62"/>
      <c r="J39" s="2" t="s">
        <v>2</v>
      </c>
      <c r="K39" s="2" t="s">
        <v>36</v>
      </c>
      <c r="L39" s="107">
        <v>45598</v>
      </c>
      <c r="M39" s="2" t="s">
        <v>53</v>
      </c>
      <c r="N39" s="2" t="s">
        <v>35</v>
      </c>
      <c r="O39" s="2">
        <v>270</v>
      </c>
      <c r="P39" s="108">
        <v>2</v>
      </c>
    </row>
    <row r="40" spans="2:16" s="1" customFormat="1" ht="18" customHeight="1">
      <c r="B40" s="3" t="str">
        <f t="shared" si="22"/>
        <v>N2</v>
      </c>
      <c r="C40" s="3" t="str">
        <f t="shared" si="23"/>
        <v>D02</v>
      </c>
      <c r="D40" s="6" t="s">
        <v>54</v>
      </c>
      <c r="E40" s="6" t="s">
        <v>53</v>
      </c>
      <c r="F40" s="7">
        <v>271</v>
      </c>
      <c r="G40" s="6" t="s">
        <v>34</v>
      </c>
      <c r="H40" s="9">
        <f t="shared" si="24"/>
        <v>45598</v>
      </c>
      <c r="I40" s="62"/>
      <c r="J40" s="2" t="s">
        <v>2</v>
      </c>
      <c r="K40" s="2" t="s">
        <v>36</v>
      </c>
      <c r="L40" s="107">
        <v>45598</v>
      </c>
      <c r="M40" s="2" t="s">
        <v>53</v>
      </c>
      <c r="N40" s="2" t="s">
        <v>35</v>
      </c>
      <c r="O40" s="2">
        <v>271</v>
      </c>
      <c r="P40" s="108">
        <v>2</v>
      </c>
    </row>
    <row r="41" spans="2:16" s="1" customFormat="1" ht="18" customHeight="1">
      <c r="B41" s="3" t="str">
        <f t="shared" si="22"/>
        <v>N2</v>
      </c>
      <c r="C41" s="3" t="str">
        <f t="shared" si="23"/>
        <v>D02</v>
      </c>
      <c r="D41" s="6" t="s">
        <v>54</v>
      </c>
      <c r="E41" s="6" t="s">
        <v>53</v>
      </c>
      <c r="F41" s="7">
        <v>274</v>
      </c>
      <c r="G41" s="6" t="s">
        <v>34</v>
      </c>
      <c r="H41" s="9">
        <f t="shared" si="24"/>
        <v>45598</v>
      </c>
      <c r="I41" s="62"/>
      <c r="J41" s="2" t="s">
        <v>2</v>
      </c>
      <c r="K41" s="2" t="s">
        <v>36</v>
      </c>
      <c r="L41" s="107">
        <v>45598</v>
      </c>
      <c r="M41" s="2" t="s">
        <v>53</v>
      </c>
      <c r="N41" s="2" t="s">
        <v>35</v>
      </c>
      <c r="O41" s="2">
        <v>272</v>
      </c>
      <c r="P41" s="108">
        <v>1</v>
      </c>
    </row>
    <row r="42" spans="2:16" s="1" customFormat="1" ht="18" customHeight="1">
      <c r="B42" s="3" t="str">
        <f t="shared" si="22"/>
        <v>N2</v>
      </c>
      <c r="C42" s="3" t="str">
        <f t="shared" si="23"/>
        <v>D02</v>
      </c>
      <c r="D42" s="6" t="s">
        <v>54</v>
      </c>
      <c r="E42" s="6" t="s">
        <v>53</v>
      </c>
      <c r="F42" s="7">
        <v>272</v>
      </c>
      <c r="G42" s="6" t="s">
        <v>34</v>
      </c>
      <c r="H42" s="9">
        <f t="shared" si="24"/>
        <v>45598</v>
      </c>
      <c r="I42" s="62"/>
      <c r="J42" s="2" t="s">
        <v>2</v>
      </c>
      <c r="K42" s="2" t="s">
        <v>36</v>
      </c>
      <c r="L42" s="107">
        <v>45598</v>
      </c>
      <c r="M42" s="2" t="s">
        <v>53</v>
      </c>
      <c r="N42" s="2" t="s">
        <v>35</v>
      </c>
      <c r="O42" s="2">
        <v>273</v>
      </c>
      <c r="P42" s="108">
        <v>2</v>
      </c>
    </row>
    <row r="43" spans="2:16" s="1" customFormat="1" ht="18" customHeight="1">
      <c r="B43" s="3" t="str">
        <f t="shared" si="22"/>
        <v>N2</v>
      </c>
      <c r="C43" s="3" t="str">
        <f t="shared" si="23"/>
        <v>D02</v>
      </c>
      <c r="D43" s="6" t="s">
        <v>54</v>
      </c>
      <c r="E43" s="6" t="s">
        <v>53</v>
      </c>
      <c r="F43" s="7">
        <v>275</v>
      </c>
      <c r="G43" s="6" t="s">
        <v>34</v>
      </c>
      <c r="H43" s="9">
        <f t="shared" si="24"/>
        <v>45598</v>
      </c>
      <c r="I43" s="62"/>
      <c r="J43" s="2" t="s">
        <v>2</v>
      </c>
      <c r="K43" s="2" t="s">
        <v>36</v>
      </c>
      <c r="L43" s="107">
        <v>45598</v>
      </c>
      <c r="M43" s="2" t="s">
        <v>53</v>
      </c>
      <c r="N43" s="2" t="s">
        <v>35</v>
      </c>
      <c r="O43" s="2">
        <v>274</v>
      </c>
      <c r="P43" s="108">
        <v>1</v>
      </c>
    </row>
    <row r="44" spans="2:16" s="1" customFormat="1" ht="18" customHeight="1">
      <c r="B44" s="3" t="str">
        <f t="shared" si="22"/>
        <v>N2</v>
      </c>
      <c r="C44" s="3" t="str">
        <f t="shared" si="23"/>
        <v>D02</v>
      </c>
      <c r="D44" s="6" t="s">
        <v>54</v>
      </c>
      <c r="E44" s="6" t="s">
        <v>53</v>
      </c>
      <c r="F44" s="7">
        <v>277</v>
      </c>
      <c r="G44" s="6" t="s">
        <v>34</v>
      </c>
      <c r="H44" s="9">
        <f t="shared" si="24"/>
        <v>45598</v>
      </c>
      <c r="I44" s="62"/>
      <c r="J44" s="2" t="s">
        <v>2</v>
      </c>
      <c r="K44" s="2" t="s">
        <v>36</v>
      </c>
      <c r="L44" s="107">
        <v>45598</v>
      </c>
      <c r="M44" s="2" t="s">
        <v>53</v>
      </c>
      <c r="N44" s="2" t="s">
        <v>35</v>
      </c>
      <c r="O44" s="2">
        <v>275</v>
      </c>
      <c r="P44" s="108">
        <v>1</v>
      </c>
    </row>
    <row r="45" spans="2:16" s="1" customFormat="1" ht="18" customHeight="1">
      <c r="B45" s="3" t="str">
        <f t="shared" si="22"/>
        <v>N2</v>
      </c>
      <c r="C45" s="3" t="str">
        <f t="shared" si="23"/>
        <v>D02</v>
      </c>
      <c r="D45" s="6" t="s">
        <v>54</v>
      </c>
      <c r="E45" s="6" t="s">
        <v>53</v>
      </c>
      <c r="F45" s="7">
        <v>273</v>
      </c>
      <c r="G45" s="6" t="s">
        <v>34</v>
      </c>
      <c r="H45" s="9">
        <f t="shared" si="24"/>
        <v>45598</v>
      </c>
      <c r="I45" s="62"/>
      <c r="J45" s="2" t="s">
        <v>2</v>
      </c>
      <c r="K45" s="2" t="s">
        <v>36</v>
      </c>
      <c r="L45" s="107">
        <v>45598</v>
      </c>
      <c r="M45" s="2" t="s">
        <v>53</v>
      </c>
      <c r="N45" s="2" t="s">
        <v>35</v>
      </c>
      <c r="O45" s="2">
        <v>276</v>
      </c>
      <c r="P45" s="108">
        <v>2</v>
      </c>
    </row>
    <row r="46" spans="2:16" s="1" customFormat="1" ht="18" customHeight="1">
      <c r="B46" s="3" t="str">
        <f t="shared" si="22"/>
        <v>N2</v>
      </c>
      <c r="C46" s="3" t="str">
        <f t="shared" si="23"/>
        <v>D02</v>
      </c>
      <c r="D46" s="6" t="s">
        <v>54</v>
      </c>
      <c r="E46" s="6" t="s">
        <v>53</v>
      </c>
      <c r="F46" s="7">
        <v>270</v>
      </c>
      <c r="G46" s="6" t="s">
        <v>34</v>
      </c>
      <c r="H46" s="9">
        <f t="shared" si="24"/>
        <v>45598</v>
      </c>
      <c r="I46" s="62"/>
      <c r="J46" s="2" t="s">
        <v>2</v>
      </c>
      <c r="K46" s="2" t="s">
        <v>36</v>
      </c>
      <c r="L46" s="107">
        <v>45598</v>
      </c>
      <c r="M46" s="2" t="s">
        <v>53</v>
      </c>
      <c r="N46" s="2" t="s">
        <v>35</v>
      </c>
      <c r="O46" s="2">
        <v>277</v>
      </c>
      <c r="P46" s="108">
        <v>1</v>
      </c>
    </row>
    <row r="47" spans="2:16" s="1" customFormat="1" ht="18" customHeight="1">
      <c r="B47" s="3" t="str">
        <f t="shared" si="22"/>
        <v>N2</v>
      </c>
      <c r="C47" s="3" t="str">
        <f t="shared" si="23"/>
        <v>D02</v>
      </c>
      <c r="D47" s="6" t="s">
        <v>54</v>
      </c>
      <c r="E47" s="6" t="s">
        <v>53</v>
      </c>
      <c r="F47" s="7">
        <v>276</v>
      </c>
      <c r="G47" s="6" t="s">
        <v>34</v>
      </c>
      <c r="H47" s="9">
        <f t="shared" si="24"/>
        <v>45598</v>
      </c>
      <c r="I47" s="62"/>
      <c r="J47" s="2" t="s">
        <v>2</v>
      </c>
      <c r="K47" s="2" t="s">
        <v>36</v>
      </c>
      <c r="L47" s="107">
        <v>45598</v>
      </c>
      <c r="M47" s="2" t="s">
        <v>53</v>
      </c>
      <c r="N47" s="2" t="s">
        <v>34</v>
      </c>
      <c r="O47" s="2">
        <v>270</v>
      </c>
      <c r="P47" s="108">
        <v>1</v>
      </c>
    </row>
    <row r="48" spans="2:16" s="1" customFormat="1" ht="18" customHeight="1">
      <c r="B48" s="3" t="str">
        <f t="shared" si="22"/>
        <v>N2</v>
      </c>
      <c r="C48" s="3" t="str">
        <f t="shared" si="23"/>
        <v>D02</v>
      </c>
      <c r="D48" s="6" t="s">
        <v>54</v>
      </c>
      <c r="E48" s="6" t="s">
        <v>53</v>
      </c>
      <c r="F48" s="7">
        <v>271</v>
      </c>
      <c r="G48" s="6" t="s">
        <v>34</v>
      </c>
      <c r="H48" s="9">
        <f t="shared" si="24"/>
        <v>45598</v>
      </c>
      <c r="I48" s="62"/>
      <c r="J48" s="2" t="s">
        <v>2</v>
      </c>
      <c r="K48" s="2" t="s">
        <v>36</v>
      </c>
      <c r="L48" s="107">
        <v>45598</v>
      </c>
      <c r="M48" s="2" t="s">
        <v>53</v>
      </c>
      <c r="N48" s="2" t="s">
        <v>34</v>
      </c>
      <c r="O48" s="2">
        <v>271</v>
      </c>
      <c r="P48" s="108">
        <v>2</v>
      </c>
    </row>
    <row r="49" spans="2:16" s="1" customFormat="1" ht="18" customHeight="1">
      <c r="B49" s="3" t="str">
        <f t="shared" si="22"/>
        <v>N2</v>
      </c>
      <c r="C49" s="3" t="str">
        <f t="shared" si="23"/>
        <v>D02</v>
      </c>
      <c r="D49" s="6" t="s">
        <v>54</v>
      </c>
      <c r="E49" s="6" t="s">
        <v>53</v>
      </c>
      <c r="F49" s="7">
        <v>274</v>
      </c>
      <c r="G49" s="6" t="s">
        <v>34</v>
      </c>
      <c r="H49" s="9">
        <f t="shared" si="24"/>
        <v>45598</v>
      </c>
      <c r="I49" s="62"/>
      <c r="J49" s="2" t="s">
        <v>2</v>
      </c>
      <c r="K49" s="2" t="s">
        <v>36</v>
      </c>
      <c r="L49" s="107">
        <v>45598</v>
      </c>
      <c r="M49" s="2" t="s">
        <v>53</v>
      </c>
      <c r="N49" s="2" t="s">
        <v>34</v>
      </c>
      <c r="O49" s="2">
        <v>272</v>
      </c>
      <c r="P49" s="108">
        <v>2</v>
      </c>
    </row>
    <row r="50" spans="2:16" s="1" customFormat="1" ht="18" customHeight="1">
      <c r="B50" s="3" t="str">
        <f t="shared" si="22"/>
        <v>N2</v>
      </c>
      <c r="C50" s="3" t="str">
        <f t="shared" si="23"/>
        <v>D02</v>
      </c>
      <c r="D50" s="6" t="s">
        <v>54</v>
      </c>
      <c r="E50" s="6" t="s">
        <v>53</v>
      </c>
      <c r="F50" s="7">
        <v>272</v>
      </c>
      <c r="G50" s="6" t="s">
        <v>34</v>
      </c>
      <c r="H50" s="9">
        <f t="shared" si="24"/>
        <v>45598</v>
      </c>
      <c r="I50" s="62"/>
      <c r="J50" s="2" t="s">
        <v>2</v>
      </c>
      <c r="K50" s="2" t="s">
        <v>36</v>
      </c>
      <c r="L50" s="107">
        <v>45598</v>
      </c>
      <c r="M50" s="2" t="s">
        <v>53</v>
      </c>
      <c r="N50" s="2" t="s">
        <v>34</v>
      </c>
      <c r="O50" s="2">
        <v>273</v>
      </c>
      <c r="P50" s="108">
        <v>1</v>
      </c>
    </row>
    <row r="51" spans="2:16" s="1" customFormat="1" ht="18" customHeight="1">
      <c r="B51" s="3" t="str">
        <f t="shared" si="22"/>
        <v>N2</v>
      </c>
      <c r="C51" s="3" t="str">
        <f t="shared" si="23"/>
        <v>D02</v>
      </c>
      <c r="D51" s="6" t="s">
        <v>54</v>
      </c>
      <c r="E51" s="6" t="s">
        <v>53</v>
      </c>
      <c r="F51" s="7">
        <v>275</v>
      </c>
      <c r="G51" s="6" t="s">
        <v>34</v>
      </c>
      <c r="H51" s="9">
        <f t="shared" si="24"/>
        <v>45598</v>
      </c>
      <c r="I51" s="62"/>
      <c r="J51" s="2" t="s">
        <v>2</v>
      </c>
      <c r="K51" s="2" t="s">
        <v>36</v>
      </c>
      <c r="L51" s="107">
        <v>45598</v>
      </c>
      <c r="M51" s="2" t="s">
        <v>53</v>
      </c>
      <c r="N51" s="2" t="s">
        <v>34</v>
      </c>
      <c r="O51" s="2">
        <v>274</v>
      </c>
      <c r="P51" s="108">
        <v>2</v>
      </c>
    </row>
    <row r="52" spans="2:16" s="1" customFormat="1" ht="18" customHeight="1">
      <c r="B52" s="3" t="str">
        <f t="shared" si="22"/>
        <v>N2</v>
      </c>
      <c r="C52" s="3" t="str">
        <f t="shared" si="23"/>
        <v>D02</v>
      </c>
      <c r="D52" s="6" t="s">
        <v>55</v>
      </c>
      <c r="E52" s="6" t="s">
        <v>52</v>
      </c>
      <c r="F52" s="7">
        <v>270</v>
      </c>
      <c r="G52" s="6" t="s">
        <v>35</v>
      </c>
      <c r="H52" s="9">
        <f t="shared" si="24"/>
        <v>45598</v>
      </c>
      <c r="I52" s="62"/>
      <c r="J52" s="2" t="s">
        <v>2</v>
      </c>
      <c r="K52" s="2" t="s">
        <v>36</v>
      </c>
      <c r="L52" s="107">
        <v>45598</v>
      </c>
      <c r="M52" s="2" t="s">
        <v>53</v>
      </c>
      <c r="N52" s="2" t="s">
        <v>34</v>
      </c>
      <c r="O52" s="2">
        <v>275</v>
      </c>
      <c r="P52" s="108">
        <v>2</v>
      </c>
    </row>
    <row r="53" spans="2:16" s="1" customFormat="1" ht="18" customHeight="1">
      <c r="B53" s="3" t="str">
        <f t="shared" si="22"/>
        <v>N2</v>
      </c>
      <c r="C53" s="3" t="str">
        <f t="shared" si="23"/>
        <v>D02</v>
      </c>
      <c r="D53" s="6" t="s">
        <v>55</v>
      </c>
      <c r="E53" s="6" t="s">
        <v>52</v>
      </c>
      <c r="F53" s="7">
        <v>271</v>
      </c>
      <c r="G53" s="6" t="s">
        <v>35</v>
      </c>
      <c r="H53" s="9">
        <f t="shared" si="24"/>
        <v>45598</v>
      </c>
      <c r="I53" s="62"/>
      <c r="J53" s="2" t="s">
        <v>2</v>
      </c>
      <c r="K53" s="2" t="s">
        <v>36</v>
      </c>
      <c r="L53" s="107">
        <v>45598</v>
      </c>
      <c r="M53" s="2" t="s">
        <v>53</v>
      </c>
      <c r="N53" s="2" t="s">
        <v>34</v>
      </c>
      <c r="O53" s="2">
        <v>276</v>
      </c>
      <c r="P53" s="108">
        <v>1</v>
      </c>
    </row>
    <row r="54" spans="2:16" s="1" customFormat="1" ht="18" customHeight="1">
      <c r="B54" s="3" t="str">
        <f t="shared" si="22"/>
        <v>N2</v>
      </c>
      <c r="C54" s="3" t="str">
        <f t="shared" si="23"/>
        <v>D02</v>
      </c>
      <c r="D54" s="6" t="s">
        <v>55</v>
      </c>
      <c r="E54" s="6" t="s">
        <v>52</v>
      </c>
      <c r="F54" s="7">
        <v>277</v>
      </c>
      <c r="G54" s="6" t="s">
        <v>35</v>
      </c>
      <c r="H54" s="9">
        <f t="shared" si="24"/>
        <v>45598</v>
      </c>
      <c r="I54" s="62"/>
      <c r="J54" s="2" t="s">
        <v>2</v>
      </c>
      <c r="K54" s="2" t="s">
        <v>36</v>
      </c>
      <c r="L54" s="107">
        <v>45598</v>
      </c>
      <c r="M54" s="2" t="s">
        <v>53</v>
      </c>
      <c r="N54" s="2" t="s">
        <v>34</v>
      </c>
      <c r="O54" s="2">
        <v>277</v>
      </c>
      <c r="P54" s="108">
        <v>1</v>
      </c>
    </row>
    <row r="55" spans="2:16" s="1" customFormat="1" ht="18" customHeight="1">
      <c r="B55" s="3" t="str">
        <f t="shared" si="22"/>
        <v>N2</v>
      </c>
      <c r="C55" s="3" t="str">
        <f t="shared" si="23"/>
        <v>D02</v>
      </c>
      <c r="D55" s="6" t="s">
        <v>55</v>
      </c>
      <c r="E55" s="6" t="s">
        <v>52</v>
      </c>
      <c r="F55" s="7">
        <v>272</v>
      </c>
      <c r="G55" s="6" t="s">
        <v>35</v>
      </c>
      <c r="H55" s="9">
        <f t="shared" si="24"/>
        <v>45598</v>
      </c>
      <c r="I55" s="62"/>
      <c r="J55" s="2" t="s">
        <v>57</v>
      </c>
      <c r="K55" s="2"/>
      <c r="L55" s="2"/>
      <c r="M55" s="2"/>
      <c r="N55" s="2"/>
      <c r="O55" s="2"/>
      <c r="P55" s="108">
        <v>55</v>
      </c>
    </row>
    <row r="56" spans="2:16" s="1" customFormat="1" ht="18" customHeight="1">
      <c r="B56" s="3" t="str">
        <f t="shared" si="22"/>
        <v>N2</v>
      </c>
      <c r="C56" s="3" t="str">
        <f t="shared" si="23"/>
        <v>D02</v>
      </c>
      <c r="D56" s="6" t="s">
        <v>55</v>
      </c>
      <c r="E56" s="6" t="s">
        <v>52</v>
      </c>
      <c r="F56" s="7">
        <v>273</v>
      </c>
      <c r="G56" s="6" t="s">
        <v>35</v>
      </c>
      <c r="H56" s="9">
        <f t="shared" si="24"/>
        <v>45598</v>
      </c>
      <c r="I56" s="62"/>
      <c r="J56" s="2"/>
      <c r="K56" s="2"/>
      <c r="L56" s="2"/>
      <c r="M56" s="107"/>
      <c r="N56" s="2"/>
      <c r="O56" s="2"/>
      <c r="P56" s="2"/>
    </row>
    <row r="57" spans="2:16" s="1" customFormat="1" ht="18" customHeight="1">
      <c r="B57" s="3" t="str">
        <f t="shared" si="22"/>
        <v>N2</v>
      </c>
      <c r="C57" s="3" t="str">
        <f t="shared" si="23"/>
        <v>D02</v>
      </c>
      <c r="D57" s="6" t="s">
        <v>55</v>
      </c>
      <c r="E57" s="6" t="s">
        <v>52</v>
      </c>
      <c r="F57" s="7">
        <v>274</v>
      </c>
      <c r="G57" s="6" t="s">
        <v>35</v>
      </c>
      <c r="H57" s="9">
        <f t="shared" si="24"/>
        <v>45598</v>
      </c>
      <c r="I57" s="62"/>
      <c r="J57" s="2"/>
      <c r="K57" s="2"/>
      <c r="L57" s="2"/>
      <c r="M57" s="107"/>
      <c r="N57" s="2"/>
      <c r="O57" s="2"/>
      <c r="P57" s="2"/>
    </row>
    <row r="58" spans="2:16" s="1" customFormat="1" ht="18" customHeight="1">
      <c r="B58" s="3" t="str">
        <f t="shared" si="22"/>
        <v>N2</v>
      </c>
      <c r="C58" s="3" t="str">
        <f t="shared" si="23"/>
        <v>D02</v>
      </c>
      <c r="D58" s="6" t="s">
        <v>55</v>
      </c>
      <c r="E58" s="6" t="s">
        <v>52</v>
      </c>
      <c r="F58" s="7">
        <v>275</v>
      </c>
      <c r="G58" s="6" t="s">
        <v>35</v>
      </c>
      <c r="H58" s="9">
        <f t="shared" si="24"/>
        <v>45598</v>
      </c>
      <c r="I58" s="62"/>
      <c r="J58" s="2"/>
      <c r="K58" s="2"/>
      <c r="L58" s="2"/>
      <c r="M58" s="107"/>
      <c r="N58" s="2"/>
      <c r="O58" s="2"/>
      <c r="P58" s="2"/>
    </row>
    <row r="59" spans="2:16" s="1" customFormat="1" ht="18" customHeight="1">
      <c r="B59" s="3" t="str">
        <f t="shared" si="22"/>
        <v>N2</v>
      </c>
      <c r="C59" s="3" t="str">
        <f t="shared" si="23"/>
        <v>D02</v>
      </c>
      <c r="D59" s="6" t="s">
        <v>55</v>
      </c>
      <c r="E59" s="6" t="s">
        <v>52</v>
      </c>
      <c r="F59" s="7">
        <v>276</v>
      </c>
      <c r="G59" s="6" t="s">
        <v>35</v>
      </c>
      <c r="H59" s="9">
        <f t="shared" si="24"/>
        <v>45598</v>
      </c>
      <c r="I59" s="62"/>
      <c r="J59" s="2"/>
      <c r="K59" s="2"/>
      <c r="L59" s="2"/>
      <c r="M59" s="107"/>
      <c r="N59" s="2"/>
      <c r="O59" s="2"/>
      <c r="P59" s="2"/>
    </row>
    <row r="60" spans="2:16" s="1" customFormat="1" ht="18" customHeight="1">
      <c r="B60" s="3" t="str">
        <f t="shared" si="22"/>
        <v>N2</v>
      </c>
      <c r="C60" s="3" t="str">
        <f t="shared" si="23"/>
        <v>D02</v>
      </c>
      <c r="D60" s="6" t="s">
        <v>55</v>
      </c>
      <c r="E60" s="6" t="s">
        <v>52</v>
      </c>
      <c r="F60" s="7">
        <v>270</v>
      </c>
      <c r="G60" s="6" t="s">
        <v>35</v>
      </c>
      <c r="H60" s="9">
        <f t="shared" si="24"/>
        <v>45598</v>
      </c>
      <c r="I60" s="62"/>
      <c r="J60" s="2"/>
      <c r="K60" s="2"/>
      <c r="L60" s="2"/>
      <c r="M60" s="107"/>
      <c r="N60" s="2"/>
      <c r="O60" s="2"/>
      <c r="P60" s="2"/>
    </row>
    <row r="61" spans="2:16" s="1" customFormat="1" ht="18" customHeight="1">
      <c r="B61" s="3" t="str">
        <f t="shared" si="22"/>
        <v>N2</v>
      </c>
      <c r="C61" s="3" t="str">
        <f t="shared" si="23"/>
        <v>D02</v>
      </c>
      <c r="D61" s="6" t="s">
        <v>55</v>
      </c>
      <c r="E61" s="6" t="s">
        <v>52</v>
      </c>
      <c r="F61" s="7">
        <v>271</v>
      </c>
      <c r="G61" s="6" t="s">
        <v>35</v>
      </c>
      <c r="H61" s="9">
        <f t="shared" si="24"/>
        <v>45598</v>
      </c>
      <c r="I61" s="62"/>
      <c r="J61" s="2"/>
      <c r="K61" s="2"/>
      <c r="L61" s="2"/>
      <c r="M61" s="107"/>
      <c r="N61" s="2"/>
      <c r="O61" s="2"/>
      <c r="P61" s="2"/>
    </row>
    <row r="62" spans="2:16" s="1" customFormat="1" ht="18" customHeight="1">
      <c r="B62" s="3" t="str">
        <f t="shared" si="22"/>
        <v>N2</v>
      </c>
      <c r="C62" s="3" t="str">
        <f t="shared" si="23"/>
        <v>D02</v>
      </c>
      <c r="D62" s="6" t="s">
        <v>55</v>
      </c>
      <c r="E62" s="6" t="s">
        <v>52</v>
      </c>
      <c r="F62" s="7">
        <v>272</v>
      </c>
      <c r="G62" s="6" t="s">
        <v>35</v>
      </c>
      <c r="H62" s="9">
        <f t="shared" si="24"/>
        <v>45598</v>
      </c>
      <c r="I62" s="62"/>
      <c r="J62" s="2"/>
      <c r="K62" s="2"/>
      <c r="L62" s="2"/>
      <c r="M62" s="107"/>
      <c r="N62" s="2"/>
      <c r="O62" s="2"/>
      <c r="P62" s="2"/>
    </row>
    <row r="63" spans="2:16" s="1" customFormat="1" ht="18" customHeight="1">
      <c r="B63" s="3" t="str">
        <f t="shared" si="22"/>
        <v>N2</v>
      </c>
      <c r="C63" s="3" t="str">
        <f t="shared" si="23"/>
        <v>D02</v>
      </c>
      <c r="D63" s="6" t="s">
        <v>55</v>
      </c>
      <c r="E63" s="6" t="s">
        <v>52</v>
      </c>
      <c r="F63" s="7">
        <v>273</v>
      </c>
      <c r="G63" s="6" t="s">
        <v>35</v>
      </c>
      <c r="H63" s="9">
        <f t="shared" si="24"/>
        <v>45598</v>
      </c>
      <c r="I63" s="62"/>
      <c r="J63" s="2"/>
      <c r="K63" s="2"/>
      <c r="L63" s="2"/>
      <c r="M63" s="107"/>
      <c r="N63" s="2"/>
      <c r="O63" s="2"/>
      <c r="P63" s="2"/>
    </row>
    <row r="64" spans="2:16" s="1" customFormat="1" ht="18" customHeight="1">
      <c r="B64" s="3" t="str">
        <f t="shared" si="22"/>
        <v>N2</v>
      </c>
      <c r="C64" s="3" t="str">
        <f t="shared" si="23"/>
        <v>D02</v>
      </c>
      <c r="D64" s="6" t="s">
        <v>55</v>
      </c>
      <c r="E64" s="6" t="s">
        <v>52</v>
      </c>
      <c r="F64" s="7">
        <v>274</v>
      </c>
      <c r="G64" s="6" t="s">
        <v>35</v>
      </c>
      <c r="H64" s="9">
        <f t="shared" si="24"/>
        <v>45598</v>
      </c>
      <c r="I64" s="62"/>
      <c r="J64" s="2"/>
      <c r="K64" s="2"/>
      <c r="L64" s="2"/>
      <c r="M64" s="107"/>
      <c r="N64" s="2"/>
      <c r="O64" s="2"/>
      <c r="P64" s="2"/>
    </row>
    <row r="65" spans="2:9" s="1" customFormat="1" ht="18" customHeight="1">
      <c r="B65" s="3" t="str">
        <f t="shared" si="22"/>
        <v>N2</v>
      </c>
      <c r="C65" s="3" t="str">
        <f t="shared" si="23"/>
        <v>D02</v>
      </c>
      <c r="D65" s="6" t="s">
        <v>55</v>
      </c>
      <c r="E65" s="6" t="s">
        <v>53</v>
      </c>
      <c r="F65" s="7">
        <v>273</v>
      </c>
      <c r="G65" s="6" t="s">
        <v>35</v>
      </c>
      <c r="H65" s="9">
        <f t="shared" si="24"/>
        <v>45598</v>
      </c>
      <c r="I65" s="62"/>
    </row>
    <row r="66" spans="2:9" s="1" customFormat="1" ht="18" customHeight="1">
      <c r="B66" s="3" t="str">
        <f t="shared" si="22"/>
        <v>N2</v>
      </c>
      <c r="C66" s="3" t="str">
        <f t="shared" si="23"/>
        <v>D02</v>
      </c>
      <c r="D66" s="6" t="s">
        <v>55</v>
      </c>
      <c r="E66" s="6" t="s">
        <v>53</v>
      </c>
      <c r="F66" s="7">
        <v>270</v>
      </c>
      <c r="G66" s="6" t="s">
        <v>35</v>
      </c>
      <c r="H66" s="9">
        <f t="shared" si="24"/>
        <v>45598</v>
      </c>
      <c r="I66" s="62"/>
    </row>
    <row r="67" spans="2:9" s="1" customFormat="1" ht="18" customHeight="1">
      <c r="B67" s="3" t="str">
        <f t="shared" si="22"/>
        <v>N2</v>
      </c>
      <c r="C67" s="3" t="str">
        <f t="shared" si="23"/>
        <v>D02</v>
      </c>
      <c r="D67" s="6" t="s">
        <v>55</v>
      </c>
      <c r="E67" s="6" t="s">
        <v>53</v>
      </c>
      <c r="F67" s="7">
        <v>276</v>
      </c>
      <c r="G67" s="6" t="s">
        <v>35</v>
      </c>
      <c r="H67" s="9">
        <f t="shared" si="24"/>
        <v>45598</v>
      </c>
    </row>
    <row r="68" spans="2:9" s="1" customFormat="1" ht="18" customHeight="1">
      <c r="B68" s="3" t="str">
        <f t="shared" si="22"/>
        <v>N2</v>
      </c>
      <c r="C68" s="3" t="str">
        <f t="shared" si="23"/>
        <v>D02</v>
      </c>
      <c r="D68" s="6" t="s">
        <v>55</v>
      </c>
      <c r="E68" s="6" t="s">
        <v>53</v>
      </c>
      <c r="F68" s="7">
        <v>271</v>
      </c>
      <c r="G68" s="6" t="s">
        <v>35</v>
      </c>
      <c r="H68" s="9">
        <f t="shared" si="24"/>
        <v>45598</v>
      </c>
    </row>
    <row r="69" spans="2:9" s="1" customFormat="1" ht="18" customHeight="1">
      <c r="B69" s="3" t="str">
        <f t="shared" si="22"/>
        <v>N2</v>
      </c>
      <c r="C69" s="3" t="str">
        <f t="shared" si="23"/>
        <v>D02</v>
      </c>
      <c r="D69" s="6" t="s">
        <v>55</v>
      </c>
      <c r="E69" s="6" t="s">
        <v>53</v>
      </c>
      <c r="F69" s="7">
        <v>274</v>
      </c>
      <c r="G69" s="6" t="s">
        <v>35</v>
      </c>
      <c r="H69" s="9">
        <f t="shared" si="24"/>
        <v>45598</v>
      </c>
    </row>
    <row r="70" spans="2:9" s="1" customFormat="1" ht="18" customHeight="1">
      <c r="B70" s="3" t="str">
        <f t="shared" si="22"/>
        <v>N2</v>
      </c>
      <c r="C70" s="3" t="str">
        <f t="shared" si="23"/>
        <v>D02</v>
      </c>
      <c r="D70" s="6" t="s">
        <v>55</v>
      </c>
      <c r="E70" s="6" t="s">
        <v>53</v>
      </c>
      <c r="F70" s="7">
        <v>272</v>
      </c>
      <c r="G70" s="6" t="s">
        <v>35</v>
      </c>
      <c r="H70" s="9">
        <f t="shared" si="24"/>
        <v>45598</v>
      </c>
    </row>
    <row r="71" spans="2:9" s="1" customFormat="1" ht="18" customHeight="1">
      <c r="B71" s="3" t="str">
        <f t="shared" si="22"/>
        <v>N2</v>
      </c>
      <c r="C71" s="3" t="str">
        <f t="shared" si="23"/>
        <v>D02</v>
      </c>
      <c r="D71" s="6" t="s">
        <v>55</v>
      </c>
      <c r="E71" s="6" t="s">
        <v>53</v>
      </c>
      <c r="F71" s="7">
        <v>275</v>
      </c>
      <c r="G71" s="6" t="s">
        <v>35</v>
      </c>
      <c r="H71" s="9">
        <f t="shared" si="24"/>
        <v>45598</v>
      </c>
    </row>
    <row r="72" spans="2:9" s="1" customFormat="1" ht="18" customHeight="1">
      <c r="B72" s="3" t="str">
        <f t="shared" si="22"/>
        <v>N2</v>
      </c>
      <c r="C72" s="3" t="str">
        <f t="shared" si="23"/>
        <v>D02</v>
      </c>
      <c r="D72" s="6" t="s">
        <v>55</v>
      </c>
      <c r="E72" s="6" t="s">
        <v>53</v>
      </c>
      <c r="F72" s="7">
        <v>277</v>
      </c>
      <c r="G72" s="6" t="s">
        <v>35</v>
      </c>
      <c r="H72" s="9">
        <f t="shared" si="24"/>
        <v>45598</v>
      </c>
    </row>
    <row r="73" spans="2:9" s="1" customFormat="1" ht="18" customHeight="1">
      <c r="B73" s="3" t="str">
        <f t="shared" si="22"/>
        <v>N2</v>
      </c>
      <c r="C73" s="3" t="str">
        <f t="shared" si="23"/>
        <v>D02</v>
      </c>
      <c r="D73" s="6" t="s">
        <v>55</v>
      </c>
      <c r="E73" s="6" t="s">
        <v>53</v>
      </c>
      <c r="F73" s="7">
        <v>273</v>
      </c>
      <c r="G73" s="6" t="s">
        <v>35</v>
      </c>
      <c r="H73" s="9">
        <f t="shared" si="24"/>
        <v>45598</v>
      </c>
    </row>
    <row r="74" spans="2:9" s="1" customFormat="1" ht="18" customHeight="1">
      <c r="B74" s="3" t="str">
        <f t="shared" si="22"/>
        <v>N2</v>
      </c>
      <c r="C74" s="3" t="str">
        <f t="shared" si="23"/>
        <v>D02</v>
      </c>
      <c r="D74" s="6" t="s">
        <v>55</v>
      </c>
      <c r="E74" s="6" t="s">
        <v>53</v>
      </c>
      <c r="F74" s="7">
        <v>270</v>
      </c>
      <c r="G74" s="6" t="s">
        <v>35</v>
      </c>
      <c r="H74" s="9">
        <f t="shared" si="24"/>
        <v>45598</v>
      </c>
    </row>
    <row r="75" spans="2:9" s="1" customFormat="1" ht="18" customHeight="1">
      <c r="B75" s="3" t="str">
        <f t="shared" si="22"/>
        <v>N2</v>
      </c>
      <c r="C75" s="3" t="str">
        <f t="shared" si="23"/>
        <v>D02</v>
      </c>
      <c r="D75" s="6" t="s">
        <v>55</v>
      </c>
      <c r="E75" s="6" t="s">
        <v>53</v>
      </c>
      <c r="F75" s="7">
        <v>276</v>
      </c>
      <c r="G75" s="6" t="s">
        <v>35</v>
      </c>
      <c r="H75" s="9">
        <f t="shared" si="24"/>
        <v>45598</v>
      </c>
    </row>
    <row r="76" spans="2:9" s="1" customFormat="1" ht="18" customHeight="1">
      <c r="B76" s="3" t="str">
        <f t="shared" si="22"/>
        <v>N2</v>
      </c>
      <c r="C76" s="3" t="str">
        <f t="shared" si="23"/>
        <v>D02</v>
      </c>
      <c r="D76" s="6" t="s">
        <v>55</v>
      </c>
      <c r="E76" s="6" t="s">
        <v>53</v>
      </c>
      <c r="F76" s="7">
        <v>271</v>
      </c>
      <c r="G76" s="6" t="s">
        <v>35</v>
      </c>
      <c r="H76" s="9">
        <f t="shared" si="24"/>
        <v>45598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G42"/>
  <sheetViews>
    <sheetView showGridLines="0" zoomScale="75" zoomScaleNormal="75" zoomScaleSheetLayoutView="75" workbookViewId="0">
      <pane xSplit="2" topLeftCell="C1" activePane="topRight" state="frozen"/>
      <selection activeCell="E114" sqref="E114"/>
      <selection pane="topRight" activeCell="H4" sqref="H4"/>
    </sheetView>
  </sheetViews>
  <sheetFormatPr defaultColWidth="12.59765625" defaultRowHeight="18" customHeight="1"/>
  <cols>
    <col min="1" max="1" width="2.19921875" style="120" customWidth="1"/>
    <col min="2" max="2" width="20.19921875" style="119" customWidth="1"/>
    <col min="3" max="3" width="8.59765625" style="119" customWidth="1"/>
    <col min="4" max="4" width="11.19921875" style="119" customWidth="1"/>
    <col min="5" max="5" width="11" style="119" customWidth="1"/>
    <col min="6" max="6" width="9.69921875" style="119" customWidth="1"/>
    <col min="7" max="58" width="9.8984375" style="119" customWidth="1"/>
    <col min="59" max="59" width="3.3984375" style="119" customWidth="1"/>
    <col min="60" max="63" width="10" style="119" customWidth="1"/>
    <col min="64" max="16384" width="12.59765625" style="119"/>
  </cols>
  <sheetData>
    <row r="1" spans="1:59" s="112" customFormat="1" ht="18" customHeight="1" thickBot="1">
      <c r="A1" s="109"/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</row>
    <row r="2" spans="1:59" s="115" customFormat="1" ht="21.75" customHeight="1">
      <c r="A2" s="113"/>
      <c r="B2" s="130" t="str">
        <f>Input!$B$1 &amp;"" &amp;Input!$C$1 &amp;": " &amp;Input!$C$2</f>
        <v>Route D02: Khayelitsha West - Civic Centre</v>
      </c>
      <c r="C2" s="131"/>
      <c r="D2" s="131"/>
      <c r="E2" s="131"/>
      <c r="F2" s="131"/>
      <c r="G2" s="131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3"/>
      <c r="BG2" s="114"/>
    </row>
    <row r="3" spans="1:59" s="118" customFormat="1" ht="21.75" customHeight="1">
      <c r="A3" s="116"/>
      <c r="B3" s="134" t="s">
        <v>67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6"/>
      <c r="BG3" s="117"/>
    </row>
    <row r="4" spans="1:59" s="115" customFormat="1" ht="21.75" customHeight="1" thickBot="1">
      <c r="A4" s="113"/>
      <c r="B4" s="137" t="s">
        <v>26</v>
      </c>
      <c r="C4" s="138"/>
      <c r="D4" s="138"/>
      <c r="E4" s="138"/>
      <c r="F4" s="138"/>
      <c r="G4" s="138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40"/>
      <c r="BG4" s="114"/>
    </row>
    <row r="5" spans="1:59" ht="18" customHeight="1">
      <c r="A5" s="109"/>
      <c r="AA5" s="120"/>
      <c r="AB5" s="120"/>
      <c r="AC5" s="120"/>
      <c r="AD5" s="120"/>
      <c r="AE5" s="120"/>
      <c r="AF5" s="120"/>
      <c r="AG5" s="120"/>
      <c r="AH5" s="120"/>
      <c r="AI5" s="120"/>
      <c r="BB5" s="109"/>
    </row>
    <row r="6" spans="1:59" ht="18" customHeight="1">
      <c r="B6" s="128" t="s">
        <v>33</v>
      </c>
      <c r="C6" s="127">
        <v>0.19444444444444445</v>
      </c>
      <c r="D6" s="127">
        <v>0.20624999999999999</v>
      </c>
      <c r="E6" s="127">
        <v>0.21180555555555555</v>
      </c>
      <c r="F6" s="129">
        <v>0.21805555555555556</v>
      </c>
      <c r="G6" s="129">
        <v>0.22986111111111113</v>
      </c>
      <c r="H6" s="129">
        <v>0.2416666666666667</v>
      </c>
      <c r="I6" s="127">
        <v>0.25347222222222227</v>
      </c>
      <c r="J6" s="127">
        <v>0.26527777777777783</v>
      </c>
      <c r="K6" s="127">
        <v>0.2770833333333334</v>
      </c>
      <c r="L6" s="127">
        <v>0.28888888888888897</v>
      </c>
      <c r="M6" s="127">
        <v>0.29444444444444445</v>
      </c>
      <c r="N6" s="127">
        <v>0.30069444444444454</v>
      </c>
      <c r="O6" s="127">
        <v>0.31250000000000011</v>
      </c>
      <c r="P6" s="127">
        <v>0.32430555555555568</v>
      </c>
      <c r="Q6" s="127">
        <v>0.33611111111111125</v>
      </c>
      <c r="R6" s="127">
        <v>0.34791666666666682</v>
      </c>
      <c r="S6" s="127">
        <v>0.35972222222222239</v>
      </c>
      <c r="T6" s="127">
        <v>0.37152777777777796</v>
      </c>
      <c r="U6" s="127">
        <v>0.38333333333333353</v>
      </c>
      <c r="V6" s="127">
        <v>0.39513888888888909</v>
      </c>
      <c r="W6" s="127">
        <v>0.40902777777777777</v>
      </c>
      <c r="X6" s="127">
        <v>0.44027777777777782</v>
      </c>
      <c r="Y6" s="127">
        <v>0.47152777777777777</v>
      </c>
      <c r="Z6" s="127">
        <v>0.50277777777777777</v>
      </c>
      <c r="AA6" s="127">
        <v>0.53402777777777777</v>
      </c>
      <c r="AB6" s="127"/>
      <c r="AC6" s="127">
        <v>0.56527777777777777</v>
      </c>
      <c r="AD6" s="127"/>
      <c r="AE6" s="127"/>
      <c r="AF6" s="127">
        <v>0.59652777777777777</v>
      </c>
      <c r="AG6" s="127"/>
      <c r="AH6" s="127">
        <v>0.62430555555555556</v>
      </c>
      <c r="AI6" s="127"/>
      <c r="AJ6" s="127"/>
      <c r="AK6" s="127">
        <v>0.64444444444444449</v>
      </c>
      <c r="AL6" s="127">
        <v>0.65972222222222221</v>
      </c>
      <c r="AM6" s="127">
        <v>0.67152777777777783</v>
      </c>
      <c r="AN6" s="127">
        <v>0.68333333333333346</v>
      </c>
      <c r="AO6" s="127">
        <v>0.69513888888888908</v>
      </c>
      <c r="AP6" s="127">
        <v>0.70694444444444471</v>
      </c>
      <c r="AQ6" s="127">
        <v>0.71250000000000002</v>
      </c>
      <c r="AR6" s="127">
        <v>0.71875000000000033</v>
      </c>
      <c r="AS6" s="127">
        <v>0.73055555555555596</v>
      </c>
      <c r="AT6" s="127">
        <v>0.74236111111111158</v>
      </c>
      <c r="AU6" s="127">
        <v>0.75416666666666721</v>
      </c>
      <c r="AV6" s="127">
        <v>0.76597222222222283</v>
      </c>
      <c r="AW6" s="127">
        <v>0.77777777777777846</v>
      </c>
      <c r="AX6" s="127">
        <v>0.78958333333333408</v>
      </c>
      <c r="AY6" s="127">
        <v>0.80138888888888971</v>
      </c>
      <c r="AZ6" s="127">
        <v>0.83263888888888893</v>
      </c>
      <c r="BA6" s="127">
        <v>0.86388888888888893</v>
      </c>
      <c r="BB6" s="127">
        <v>0.89513888888888893</v>
      </c>
    </row>
    <row r="7" spans="1:59" ht="18" customHeight="1">
      <c r="B7" s="128" t="s">
        <v>49</v>
      </c>
      <c r="C7" s="127">
        <v>0.19652777777777777</v>
      </c>
      <c r="D7" s="127">
        <v>0.20833333333333331</v>
      </c>
      <c r="E7" s="127">
        <v>0.21388888888888888</v>
      </c>
      <c r="F7" s="129">
        <v>0.22013888888888888</v>
      </c>
      <c r="G7" s="129">
        <v>0.23194444444444445</v>
      </c>
      <c r="H7" s="129">
        <v>0.24375000000000002</v>
      </c>
      <c r="I7" s="127">
        <v>0.25555555555555559</v>
      </c>
      <c r="J7" s="127">
        <v>0.26736111111111116</v>
      </c>
      <c r="K7" s="127">
        <v>0.27916666666666673</v>
      </c>
      <c r="L7" s="127">
        <v>0.2909722222222223</v>
      </c>
      <c r="M7" s="127">
        <v>0.29652777777777778</v>
      </c>
      <c r="N7" s="127">
        <v>0.30277777777777787</v>
      </c>
      <c r="O7" s="127">
        <v>0.31458333333333344</v>
      </c>
      <c r="P7" s="127">
        <v>0.32638888888888901</v>
      </c>
      <c r="Q7" s="127">
        <v>0.33819444444444458</v>
      </c>
      <c r="R7" s="127">
        <v>0.35000000000000014</v>
      </c>
      <c r="S7" s="127">
        <v>0.36180555555555571</v>
      </c>
      <c r="T7" s="127">
        <v>0.37361111111111128</v>
      </c>
      <c r="U7" s="127">
        <v>0.38541666666666685</v>
      </c>
      <c r="V7" s="127">
        <v>0.39722222222222242</v>
      </c>
      <c r="W7" s="127">
        <v>0.41041666666666665</v>
      </c>
      <c r="X7" s="127">
        <v>0.44166666666666671</v>
      </c>
      <c r="Y7" s="127">
        <v>0.47291666666666665</v>
      </c>
      <c r="Z7" s="127">
        <v>0.50416666666666665</v>
      </c>
      <c r="AA7" s="127">
        <v>0.53541666666666665</v>
      </c>
      <c r="AB7" s="127"/>
      <c r="AC7" s="127">
        <v>0.56666666666666665</v>
      </c>
      <c r="AD7" s="127"/>
      <c r="AE7" s="127"/>
      <c r="AF7" s="127">
        <v>0.59791666666666665</v>
      </c>
      <c r="AG7" s="127"/>
      <c r="AH7" s="127">
        <v>0.62569444444444444</v>
      </c>
      <c r="AI7" s="127"/>
      <c r="AJ7" s="127"/>
      <c r="AK7" s="127">
        <v>0.64583333333333337</v>
      </c>
      <c r="AL7" s="127">
        <v>0.66111111111111109</v>
      </c>
      <c r="AM7" s="127">
        <v>0.67291666666666672</v>
      </c>
      <c r="AN7" s="127">
        <v>0.68472222222222234</v>
      </c>
      <c r="AO7" s="127">
        <v>0.69652777777777797</v>
      </c>
      <c r="AP7" s="127">
        <v>0.70833333333333359</v>
      </c>
      <c r="AQ7" s="127">
        <v>0.71388888888888891</v>
      </c>
      <c r="AR7" s="127">
        <v>0.72013888888888922</v>
      </c>
      <c r="AS7" s="127">
        <v>0.73194444444444484</v>
      </c>
      <c r="AT7" s="127">
        <v>0.74375000000000047</v>
      </c>
      <c r="AU7" s="127">
        <v>0.75555555555555609</v>
      </c>
      <c r="AV7" s="127">
        <v>0.76736111111111172</v>
      </c>
      <c r="AW7" s="127">
        <v>0.77916666666666734</v>
      </c>
      <c r="AX7" s="127">
        <v>0.79097222222222296</v>
      </c>
      <c r="AY7" s="127">
        <v>0.8027777777777777</v>
      </c>
      <c r="AZ7" s="127">
        <v>0.83402777777777692</v>
      </c>
      <c r="BA7" s="127">
        <v>0.86527777777777692</v>
      </c>
      <c r="BB7" s="127">
        <v>0.89652777777777692</v>
      </c>
    </row>
    <row r="8" spans="1:59" ht="18" customHeight="1">
      <c r="A8" s="119"/>
      <c r="B8" s="128" t="s">
        <v>48</v>
      </c>
      <c r="C8" s="127">
        <v>0.19791666666666666</v>
      </c>
      <c r="D8" s="127">
        <v>0.2097222222222222</v>
      </c>
      <c r="E8" s="127">
        <v>0.21527777777777776</v>
      </c>
      <c r="F8" s="129">
        <v>0.22152777777777777</v>
      </c>
      <c r="G8" s="129">
        <v>0.23333333333333334</v>
      </c>
      <c r="H8" s="129">
        <v>0.24513888888888891</v>
      </c>
      <c r="I8" s="127">
        <v>0.25694444444444448</v>
      </c>
      <c r="J8" s="127">
        <v>0.26875000000000004</v>
      </c>
      <c r="K8" s="127">
        <v>0.28055555555555561</v>
      </c>
      <c r="L8" s="127">
        <v>0.29236111111111118</v>
      </c>
      <c r="M8" s="127">
        <v>0.29791666666666666</v>
      </c>
      <c r="N8" s="127">
        <v>0.30416666666666675</v>
      </c>
      <c r="O8" s="127">
        <v>0.31597222222222232</v>
      </c>
      <c r="P8" s="127">
        <v>0.32777777777777789</v>
      </c>
      <c r="Q8" s="127">
        <v>0.33958333333333346</v>
      </c>
      <c r="R8" s="127">
        <v>0.35138888888888903</v>
      </c>
      <c r="S8" s="127">
        <v>0.3631944444444446</v>
      </c>
      <c r="T8" s="127">
        <v>0.37500000000000017</v>
      </c>
      <c r="U8" s="127">
        <v>0.38680555555555574</v>
      </c>
      <c r="V8" s="127">
        <v>0.3986111111111113</v>
      </c>
      <c r="W8" s="127">
        <v>0.41111111111111115</v>
      </c>
      <c r="X8" s="127">
        <v>0.4423611111111112</v>
      </c>
      <c r="Y8" s="127">
        <v>0.47361111111111115</v>
      </c>
      <c r="Z8" s="127">
        <v>0.5048611111111112</v>
      </c>
      <c r="AA8" s="127">
        <v>0.5361111111111112</v>
      </c>
      <c r="AB8" s="127"/>
      <c r="AC8" s="127">
        <v>0.5673611111111112</v>
      </c>
      <c r="AD8" s="127"/>
      <c r="AE8" s="127"/>
      <c r="AF8" s="127">
        <v>0.5986111111111112</v>
      </c>
      <c r="AG8" s="127"/>
      <c r="AH8" s="127">
        <v>0.62638888888888888</v>
      </c>
      <c r="AI8" s="127"/>
      <c r="AJ8" s="127"/>
      <c r="AK8" s="127">
        <v>0.64652777777777781</v>
      </c>
      <c r="AL8" s="127">
        <v>0.66180555555555554</v>
      </c>
      <c r="AM8" s="127">
        <v>0.67361111111111116</v>
      </c>
      <c r="AN8" s="127">
        <v>0.68541666666666679</v>
      </c>
      <c r="AO8" s="127">
        <v>0.69722222222222241</v>
      </c>
      <c r="AP8" s="127">
        <v>0.70902777777777803</v>
      </c>
      <c r="AQ8" s="127">
        <v>0.71458333333333335</v>
      </c>
      <c r="AR8" s="127">
        <v>0.72083333333333366</v>
      </c>
      <c r="AS8" s="127">
        <v>0.73263888888888928</v>
      </c>
      <c r="AT8" s="127">
        <v>0.74444444444444491</v>
      </c>
      <c r="AU8" s="127">
        <v>0.75625000000000053</v>
      </c>
      <c r="AV8" s="127">
        <v>0.76805555555555616</v>
      </c>
      <c r="AW8" s="127">
        <v>0.77986111111111178</v>
      </c>
      <c r="AX8" s="127">
        <v>0.79166666666666741</v>
      </c>
      <c r="AY8" s="127">
        <v>0.80347222222222225</v>
      </c>
      <c r="AZ8" s="127">
        <v>0.83472222222222148</v>
      </c>
      <c r="BA8" s="127">
        <v>0.86597222222222148</v>
      </c>
      <c r="BB8" s="127">
        <v>0.89722222222222148</v>
      </c>
    </row>
    <row r="9" spans="1:59" ht="18" customHeight="1">
      <c r="A9" s="119"/>
      <c r="B9" s="128" t="s">
        <v>47</v>
      </c>
      <c r="C9" s="127">
        <v>0.1986111111111111</v>
      </c>
      <c r="D9" s="127">
        <v>0.21041666666666664</v>
      </c>
      <c r="E9" s="127">
        <v>0.2159722222222222</v>
      </c>
      <c r="F9" s="129">
        <v>0.22222222222222221</v>
      </c>
      <c r="G9" s="129">
        <v>0.23402777777777778</v>
      </c>
      <c r="H9" s="129">
        <v>0.24583333333333335</v>
      </c>
      <c r="I9" s="127">
        <v>0.25763888888888892</v>
      </c>
      <c r="J9" s="127">
        <v>0.26944444444444449</v>
      </c>
      <c r="K9" s="127">
        <v>0.28125000000000006</v>
      </c>
      <c r="L9" s="127">
        <v>0.29305555555555562</v>
      </c>
      <c r="M9" s="127">
        <v>0.2986111111111111</v>
      </c>
      <c r="N9" s="127">
        <v>0.30486111111111119</v>
      </c>
      <c r="O9" s="127">
        <v>0.31666666666666676</v>
      </c>
      <c r="P9" s="127">
        <v>0.32847222222222233</v>
      </c>
      <c r="Q9" s="127">
        <v>0.3402777777777779</v>
      </c>
      <c r="R9" s="127">
        <v>0.35208333333333347</v>
      </c>
      <c r="S9" s="127">
        <v>0.36388888888888904</v>
      </c>
      <c r="T9" s="127">
        <v>0.37569444444444461</v>
      </c>
      <c r="U9" s="127">
        <v>0.38750000000000018</v>
      </c>
      <c r="V9" s="127">
        <v>0.39930555555555575</v>
      </c>
      <c r="W9" s="127">
        <v>0.41180555555555554</v>
      </c>
      <c r="X9" s="127">
        <v>0.44305555555555559</v>
      </c>
      <c r="Y9" s="127">
        <v>0.47430555555555554</v>
      </c>
      <c r="Z9" s="127">
        <v>0.50555555555555554</v>
      </c>
      <c r="AA9" s="127">
        <v>0.53680555555555554</v>
      </c>
      <c r="AB9" s="127"/>
      <c r="AC9" s="127">
        <v>0.56805555555555554</v>
      </c>
      <c r="AD9" s="127"/>
      <c r="AE9" s="127"/>
      <c r="AF9" s="127">
        <v>0.59930555555555554</v>
      </c>
      <c r="AG9" s="127"/>
      <c r="AH9" s="127">
        <v>0.62708333333333333</v>
      </c>
      <c r="AI9" s="127"/>
      <c r="AJ9" s="127"/>
      <c r="AK9" s="127">
        <v>0.64722222222222225</v>
      </c>
      <c r="AL9" s="127">
        <v>0.66249999999999998</v>
      </c>
      <c r="AM9" s="127">
        <v>0.6743055555555556</v>
      </c>
      <c r="AN9" s="127">
        <v>0.68611111111111123</v>
      </c>
      <c r="AO9" s="127">
        <v>0.69791666666666685</v>
      </c>
      <c r="AP9" s="127">
        <v>0.70972222222222248</v>
      </c>
      <c r="AQ9" s="127">
        <v>0.71527777777777779</v>
      </c>
      <c r="AR9" s="127">
        <v>0.7215277777777781</v>
      </c>
      <c r="AS9" s="127">
        <v>0.73333333333333373</v>
      </c>
      <c r="AT9" s="127">
        <v>0.74513888888888935</v>
      </c>
      <c r="AU9" s="127">
        <v>0.75694444444444497</v>
      </c>
      <c r="AV9" s="127">
        <v>0.7687500000000006</v>
      </c>
      <c r="AW9" s="127">
        <v>0.78055555555555622</v>
      </c>
      <c r="AX9" s="127">
        <v>0.79236111111111185</v>
      </c>
      <c r="AY9" s="127">
        <v>0.8041666666666667</v>
      </c>
      <c r="AZ9" s="127">
        <v>0.83541666666666592</v>
      </c>
      <c r="BA9" s="127">
        <v>0.86666666666666592</v>
      </c>
      <c r="BB9" s="127">
        <v>0.89791666666666592</v>
      </c>
    </row>
    <row r="10" spans="1:59" ht="18" customHeight="1">
      <c r="A10" s="119"/>
      <c r="B10" s="128" t="s">
        <v>46</v>
      </c>
      <c r="C10" s="127">
        <v>0.19930555555555554</v>
      </c>
      <c r="D10" s="127">
        <v>0.21111111111111108</v>
      </c>
      <c r="E10" s="127">
        <v>0.21666666666666665</v>
      </c>
      <c r="F10" s="129">
        <v>0.22291666666666665</v>
      </c>
      <c r="G10" s="129">
        <v>0.23472222222222222</v>
      </c>
      <c r="H10" s="129">
        <v>0.24652777777777779</v>
      </c>
      <c r="I10" s="127">
        <v>0.25833333333333336</v>
      </c>
      <c r="J10" s="127">
        <v>0.27013888888888893</v>
      </c>
      <c r="K10" s="127">
        <v>0.2819444444444445</v>
      </c>
      <c r="L10" s="127">
        <v>0.29375000000000007</v>
      </c>
      <c r="M10" s="127">
        <v>0.29930555555555555</v>
      </c>
      <c r="N10" s="127">
        <v>0.30555555555555564</v>
      </c>
      <c r="O10" s="127">
        <v>0.3173611111111112</v>
      </c>
      <c r="P10" s="127">
        <v>0.32916666666666677</v>
      </c>
      <c r="Q10" s="127">
        <v>0.34097222222222234</v>
      </c>
      <c r="R10" s="127">
        <v>0.35277777777777791</v>
      </c>
      <c r="S10" s="127">
        <v>0.36458333333333348</v>
      </c>
      <c r="T10" s="127">
        <v>0.37638888888888905</v>
      </c>
      <c r="U10" s="127">
        <v>0.38819444444444462</v>
      </c>
      <c r="V10" s="127">
        <v>0.40000000000000019</v>
      </c>
      <c r="W10" s="127">
        <v>0.41250000000000003</v>
      </c>
      <c r="X10" s="127">
        <v>0.44375000000000009</v>
      </c>
      <c r="Y10" s="127">
        <v>0.47500000000000003</v>
      </c>
      <c r="Z10" s="127">
        <v>0.50625000000000009</v>
      </c>
      <c r="AA10" s="127">
        <v>0.53750000000000009</v>
      </c>
      <c r="AB10" s="127"/>
      <c r="AC10" s="127">
        <v>0.56875000000000009</v>
      </c>
      <c r="AD10" s="127"/>
      <c r="AE10" s="127"/>
      <c r="AF10" s="127">
        <v>0.60000000000000009</v>
      </c>
      <c r="AG10" s="127"/>
      <c r="AH10" s="127">
        <v>0.62847222222222221</v>
      </c>
      <c r="AI10" s="127"/>
      <c r="AJ10" s="127"/>
      <c r="AK10" s="127">
        <v>0.64861111111111114</v>
      </c>
      <c r="AL10" s="127">
        <v>0.66388888888888886</v>
      </c>
      <c r="AM10" s="127">
        <v>0.67569444444444449</v>
      </c>
      <c r="AN10" s="127">
        <v>0.68750000000000011</v>
      </c>
      <c r="AO10" s="127">
        <v>0.69930555555555574</v>
      </c>
      <c r="AP10" s="127">
        <v>0.71111111111111136</v>
      </c>
      <c r="AQ10" s="127">
        <v>0.71666666666666667</v>
      </c>
      <c r="AR10" s="127">
        <v>0.72291666666666698</v>
      </c>
      <c r="AS10" s="127">
        <v>0.73472222222222261</v>
      </c>
      <c r="AT10" s="127">
        <v>0.74652777777777823</v>
      </c>
      <c r="AU10" s="127">
        <v>0.75833333333333386</v>
      </c>
      <c r="AV10" s="127">
        <v>0.77013888888888948</v>
      </c>
      <c r="AW10" s="127">
        <v>0.78194444444444511</v>
      </c>
      <c r="AX10" s="127">
        <v>0.79375000000000073</v>
      </c>
      <c r="AY10" s="127">
        <v>0.80555555555555547</v>
      </c>
      <c r="AZ10" s="127">
        <v>0.83680555555555469</v>
      </c>
      <c r="BA10" s="127">
        <v>0.86805555555555469</v>
      </c>
      <c r="BB10" s="127">
        <v>0.89930555555555469</v>
      </c>
    </row>
    <row r="11" spans="1:59" ht="18" customHeight="1">
      <c r="A11" s="119"/>
      <c r="B11" s="128" t="s">
        <v>45</v>
      </c>
      <c r="C11" s="127">
        <v>0.19999999999999998</v>
      </c>
      <c r="D11" s="127">
        <v>0.21180555555555552</v>
      </c>
      <c r="E11" s="127">
        <v>0.21736111111111109</v>
      </c>
      <c r="F11" s="129">
        <v>0.22361111111111109</v>
      </c>
      <c r="G11" s="129">
        <v>0.23541666666666666</v>
      </c>
      <c r="H11" s="129">
        <v>0.24722222222222223</v>
      </c>
      <c r="I11" s="127">
        <v>0.2590277777777778</v>
      </c>
      <c r="J11" s="127">
        <v>0.27083333333333337</v>
      </c>
      <c r="K11" s="127">
        <v>0.28263888888888894</v>
      </c>
      <c r="L11" s="127">
        <v>0.29444444444444451</v>
      </c>
      <c r="M11" s="127">
        <v>0.3</v>
      </c>
      <c r="N11" s="127">
        <v>0.30625000000000008</v>
      </c>
      <c r="O11" s="127">
        <v>0.31805555555555565</v>
      </c>
      <c r="P11" s="127">
        <v>0.32986111111111122</v>
      </c>
      <c r="Q11" s="127">
        <v>0.34166666666666679</v>
      </c>
      <c r="R11" s="127">
        <v>0.35347222222222235</v>
      </c>
      <c r="S11" s="127">
        <v>0.36527777777777792</v>
      </c>
      <c r="T11" s="127">
        <v>0.37708333333333349</v>
      </c>
      <c r="U11" s="127">
        <v>0.38888888888888906</v>
      </c>
      <c r="V11" s="127">
        <v>0.40069444444444463</v>
      </c>
      <c r="W11" s="127">
        <v>0.41388888888888892</v>
      </c>
      <c r="X11" s="127">
        <v>0.44513888888888897</v>
      </c>
      <c r="Y11" s="127">
        <v>0.47638888888888892</v>
      </c>
      <c r="Z11" s="127">
        <v>0.50763888888888897</v>
      </c>
      <c r="AA11" s="127">
        <v>0.53888888888888897</v>
      </c>
      <c r="AB11" s="127"/>
      <c r="AC11" s="127">
        <v>0.57013888888888897</v>
      </c>
      <c r="AD11" s="127"/>
      <c r="AE11" s="127"/>
      <c r="AF11" s="127">
        <v>0.60138888888888897</v>
      </c>
      <c r="AG11" s="127"/>
      <c r="AH11" s="127">
        <v>0.62916666666666665</v>
      </c>
      <c r="AI11" s="127"/>
      <c r="AJ11" s="127"/>
      <c r="AK11" s="127">
        <v>0.64930555555555558</v>
      </c>
      <c r="AL11" s="127">
        <v>0.6645833333333333</v>
      </c>
      <c r="AM11" s="127">
        <v>0.67638888888888893</v>
      </c>
      <c r="AN11" s="127">
        <v>0.68819444444444455</v>
      </c>
      <c r="AO11" s="127">
        <v>0.70000000000000018</v>
      </c>
      <c r="AP11" s="127">
        <v>0.7118055555555558</v>
      </c>
      <c r="AQ11" s="127">
        <v>0.71736111111111112</v>
      </c>
      <c r="AR11" s="127">
        <v>0.72361111111111143</v>
      </c>
      <c r="AS11" s="127">
        <v>0.73541666666666705</v>
      </c>
      <c r="AT11" s="127">
        <v>0.74722222222222268</v>
      </c>
      <c r="AU11" s="127">
        <v>0.7590277777777783</v>
      </c>
      <c r="AV11" s="127">
        <v>0.77083333333333393</v>
      </c>
      <c r="AW11" s="127">
        <v>0.78263888888888955</v>
      </c>
      <c r="AX11" s="127">
        <v>0.79444444444444517</v>
      </c>
      <c r="AY11" s="127">
        <v>0.80625000000000002</v>
      </c>
      <c r="AZ11" s="127">
        <v>0.83749999999999925</v>
      </c>
      <c r="BA11" s="127">
        <v>0.86874999999999925</v>
      </c>
      <c r="BB11" s="127">
        <v>0.89999999999999925</v>
      </c>
    </row>
    <row r="12" spans="1:59" ht="18" customHeight="1">
      <c r="A12" s="119"/>
      <c r="B12" s="128" t="s">
        <v>44</v>
      </c>
      <c r="C12" s="127">
        <v>0.20069444444444443</v>
      </c>
      <c r="D12" s="127">
        <v>0.21249999999999997</v>
      </c>
      <c r="E12" s="127">
        <v>0.21805555555555553</v>
      </c>
      <c r="F12" s="129">
        <v>0.22430555555555554</v>
      </c>
      <c r="G12" s="129">
        <v>0.2361111111111111</v>
      </c>
      <c r="H12" s="129">
        <v>0.24791666666666667</v>
      </c>
      <c r="I12" s="127">
        <v>0.25972222222222224</v>
      </c>
      <c r="J12" s="127">
        <v>0.27152777777777781</v>
      </c>
      <c r="K12" s="127">
        <v>0.28333333333333338</v>
      </c>
      <c r="L12" s="127">
        <v>0.29513888888888895</v>
      </c>
      <c r="M12" s="127">
        <v>0.30069444444444443</v>
      </c>
      <c r="N12" s="127">
        <v>0.30694444444444452</v>
      </c>
      <c r="O12" s="127">
        <v>0.31875000000000009</v>
      </c>
      <c r="P12" s="127">
        <v>0.33055555555555566</v>
      </c>
      <c r="Q12" s="127">
        <v>0.34236111111111123</v>
      </c>
      <c r="R12" s="127">
        <v>0.3541666666666668</v>
      </c>
      <c r="S12" s="127">
        <v>0.36597222222222237</v>
      </c>
      <c r="T12" s="127">
        <v>0.37777777777777793</v>
      </c>
      <c r="U12" s="127">
        <v>0.3895833333333335</v>
      </c>
      <c r="V12" s="127">
        <v>0.40138888888888907</v>
      </c>
      <c r="W12" s="127">
        <v>0.4152777777777778</v>
      </c>
      <c r="X12" s="127">
        <v>0.44652777777777786</v>
      </c>
      <c r="Y12" s="127">
        <v>0.4777777777777778</v>
      </c>
      <c r="Z12" s="127">
        <v>0.50902777777777786</v>
      </c>
      <c r="AA12" s="127">
        <v>0.54027777777777786</v>
      </c>
      <c r="AB12" s="127"/>
      <c r="AC12" s="127">
        <v>0.57152777777777786</v>
      </c>
      <c r="AD12" s="127"/>
      <c r="AE12" s="127"/>
      <c r="AF12" s="127">
        <v>0.60277777777777786</v>
      </c>
      <c r="AG12" s="127"/>
      <c r="AH12" s="127">
        <v>0.63055555555555554</v>
      </c>
      <c r="AI12" s="127"/>
      <c r="AJ12" s="127"/>
      <c r="AK12" s="127">
        <v>0.65069444444444446</v>
      </c>
      <c r="AL12" s="127">
        <v>0.66597222222222219</v>
      </c>
      <c r="AM12" s="127">
        <v>0.67777777777777781</v>
      </c>
      <c r="AN12" s="127">
        <v>0.68958333333333344</v>
      </c>
      <c r="AO12" s="127">
        <v>0.70138888888888906</v>
      </c>
      <c r="AP12" s="127">
        <v>0.71319444444444469</v>
      </c>
      <c r="AQ12" s="127">
        <v>0.71875</v>
      </c>
      <c r="AR12" s="127">
        <v>0.72500000000000031</v>
      </c>
      <c r="AS12" s="127">
        <v>0.73680555555555594</v>
      </c>
      <c r="AT12" s="127">
        <v>0.74861111111111156</v>
      </c>
      <c r="AU12" s="127">
        <v>0.76041666666666718</v>
      </c>
      <c r="AV12" s="127">
        <v>0.77222222222222281</v>
      </c>
      <c r="AW12" s="127">
        <v>0.78402777777777843</v>
      </c>
      <c r="AX12" s="127">
        <v>0.79583333333333406</v>
      </c>
      <c r="AY12" s="127">
        <v>0.80763888888888891</v>
      </c>
      <c r="AZ12" s="127">
        <v>0.83888888888888813</v>
      </c>
      <c r="BA12" s="127">
        <v>0.87013888888888813</v>
      </c>
      <c r="BB12" s="127">
        <v>0.90138888888888813</v>
      </c>
    </row>
    <row r="13" spans="1:59" ht="18" customHeight="1">
      <c r="A13" s="119"/>
      <c r="B13" s="128" t="s">
        <v>65</v>
      </c>
      <c r="C13" s="127">
        <v>0.20138888888888887</v>
      </c>
      <c r="D13" s="127">
        <v>0.21319444444444441</v>
      </c>
      <c r="E13" s="127">
        <v>0.21874999999999997</v>
      </c>
      <c r="F13" s="129">
        <v>0.22499999999999998</v>
      </c>
      <c r="G13" s="129">
        <v>0.23680555555555555</v>
      </c>
      <c r="H13" s="129">
        <v>0.24861111111111112</v>
      </c>
      <c r="I13" s="127">
        <v>0.26041666666666669</v>
      </c>
      <c r="J13" s="127">
        <v>0.27222222222222225</v>
      </c>
      <c r="K13" s="127">
        <v>0.28402777777777782</v>
      </c>
      <c r="L13" s="127">
        <v>0.29583333333333339</v>
      </c>
      <c r="M13" s="127">
        <v>0.30138888888888887</v>
      </c>
      <c r="N13" s="127">
        <v>0.30763888888888896</v>
      </c>
      <c r="O13" s="127">
        <v>0.31944444444444453</v>
      </c>
      <c r="P13" s="127">
        <v>0.3312500000000001</v>
      </c>
      <c r="Q13" s="127">
        <v>0.34305555555555567</v>
      </c>
      <c r="R13" s="127">
        <v>0.35486111111111124</v>
      </c>
      <c r="S13" s="127">
        <v>0.36666666666666681</v>
      </c>
      <c r="T13" s="127">
        <v>0.37847222222222238</v>
      </c>
      <c r="U13" s="127">
        <v>0.39027777777777795</v>
      </c>
      <c r="V13" s="127">
        <v>0.40208333333333351</v>
      </c>
      <c r="W13" s="127">
        <v>0.41597222222222219</v>
      </c>
      <c r="X13" s="127">
        <v>0.44722222222222224</v>
      </c>
      <c r="Y13" s="127">
        <v>0.47847222222222219</v>
      </c>
      <c r="Z13" s="127">
        <v>0.50972222222222219</v>
      </c>
      <c r="AA13" s="127">
        <v>0.54097222222222219</v>
      </c>
      <c r="AB13" s="127"/>
      <c r="AC13" s="127">
        <v>0.57222222222222219</v>
      </c>
      <c r="AD13" s="127"/>
      <c r="AE13" s="127"/>
      <c r="AF13" s="127">
        <v>0.60347222222222219</v>
      </c>
      <c r="AG13" s="127"/>
      <c r="AH13" s="127">
        <v>0.63124999999999998</v>
      </c>
      <c r="AI13" s="127"/>
      <c r="AJ13" s="127"/>
      <c r="AK13" s="127">
        <v>0.65138888888888891</v>
      </c>
      <c r="AL13" s="127">
        <v>0.66666666666666663</v>
      </c>
      <c r="AM13" s="127">
        <v>0.67847222222222225</v>
      </c>
      <c r="AN13" s="127">
        <v>0.69027777777777788</v>
      </c>
      <c r="AO13" s="127">
        <v>0.7020833333333335</v>
      </c>
      <c r="AP13" s="127">
        <v>0.71388888888888913</v>
      </c>
      <c r="AQ13" s="127">
        <v>0.71944444444444444</v>
      </c>
      <c r="AR13" s="127">
        <v>0.72569444444444475</v>
      </c>
      <c r="AS13" s="127">
        <v>0.73750000000000038</v>
      </c>
      <c r="AT13" s="127">
        <v>0.749305555555556</v>
      </c>
      <c r="AU13" s="127">
        <v>0.76111111111111163</v>
      </c>
      <c r="AV13" s="127">
        <v>0.77291666666666725</v>
      </c>
      <c r="AW13" s="127">
        <v>0.78472222222222288</v>
      </c>
      <c r="AX13" s="127">
        <v>0.7965277777777785</v>
      </c>
      <c r="AY13" s="127">
        <v>0.80833333333333324</v>
      </c>
      <c r="AZ13" s="127">
        <v>0.83958333333333324</v>
      </c>
      <c r="BA13" s="127">
        <v>0.87083333333333324</v>
      </c>
      <c r="BB13" s="127">
        <v>0.90208333333333324</v>
      </c>
    </row>
    <row r="14" spans="1:59" ht="18" customHeight="1">
      <c r="A14" s="119"/>
      <c r="B14" s="128" t="s">
        <v>43</v>
      </c>
      <c r="C14" s="127">
        <v>0.20208333333333331</v>
      </c>
      <c r="D14" s="127">
        <v>0.21388888888888885</v>
      </c>
      <c r="E14" s="127">
        <v>0.21944444444444441</v>
      </c>
      <c r="F14" s="129">
        <v>0.22569444444444442</v>
      </c>
      <c r="G14" s="129">
        <v>0.23749999999999999</v>
      </c>
      <c r="H14" s="129">
        <v>0.24930555555555556</v>
      </c>
      <c r="I14" s="127">
        <v>0.26111111111111113</v>
      </c>
      <c r="J14" s="127">
        <v>0.2729166666666667</v>
      </c>
      <c r="K14" s="127">
        <v>0.28472222222222227</v>
      </c>
      <c r="L14" s="127">
        <v>0.29652777777777783</v>
      </c>
      <c r="M14" s="127">
        <v>0.30208333333333331</v>
      </c>
      <c r="N14" s="127">
        <v>0.3083333333333334</v>
      </c>
      <c r="O14" s="127">
        <v>0.32013888888888897</v>
      </c>
      <c r="P14" s="127">
        <v>0.33194444444444454</v>
      </c>
      <c r="Q14" s="127">
        <v>0.34375000000000011</v>
      </c>
      <c r="R14" s="127">
        <v>0.35555555555555568</v>
      </c>
      <c r="S14" s="127">
        <v>0.36736111111111125</v>
      </c>
      <c r="T14" s="127">
        <v>0.37916666666666682</v>
      </c>
      <c r="U14" s="127">
        <v>0.39097222222222239</v>
      </c>
      <c r="V14" s="127">
        <v>0.40277777777777796</v>
      </c>
      <c r="W14" s="127">
        <v>0.41666666666666669</v>
      </c>
      <c r="X14" s="127">
        <v>0.44791666666666674</v>
      </c>
      <c r="Y14" s="127">
        <v>0.47916666666666669</v>
      </c>
      <c r="Z14" s="127">
        <v>0.51041666666666674</v>
      </c>
      <c r="AA14" s="127">
        <v>0.54166666666666674</v>
      </c>
      <c r="AB14" s="127"/>
      <c r="AC14" s="127">
        <v>0.57291666666666674</v>
      </c>
      <c r="AD14" s="127"/>
      <c r="AE14" s="127"/>
      <c r="AF14" s="127">
        <v>0.60416666666666674</v>
      </c>
      <c r="AG14" s="127"/>
      <c r="AH14" s="127">
        <v>0.63194444444444442</v>
      </c>
      <c r="AI14" s="127"/>
      <c r="AJ14" s="127"/>
      <c r="AK14" s="127">
        <v>0.65208333333333335</v>
      </c>
      <c r="AL14" s="127">
        <v>0.66736111111111107</v>
      </c>
      <c r="AM14" s="127">
        <v>0.6791666666666667</v>
      </c>
      <c r="AN14" s="127">
        <v>0.69097222222222232</v>
      </c>
      <c r="AO14" s="127">
        <v>0.70277777777777795</v>
      </c>
      <c r="AP14" s="127">
        <v>0.71458333333333357</v>
      </c>
      <c r="AQ14" s="127">
        <v>0.72013888888888888</v>
      </c>
      <c r="AR14" s="127">
        <v>0.72638888888888919</v>
      </c>
      <c r="AS14" s="127">
        <v>0.73819444444444482</v>
      </c>
      <c r="AT14" s="127">
        <v>0.75000000000000044</v>
      </c>
      <c r="AU14" s="127">
        <v>0.76180555555555607</v>
      </c>
      <c r="AV14" s="127">
        <v>0.77361111111111169</v>
      </c>
      <c r="AW14" s="127">
        <v>0.78541666666666732</v>
      </c>
      <c r="AX14" s="127">
        <v>0.79722222222222294</v>
      </c>
      <c r="AY14" s="127">
        <v>0.80902777777777779</v>
      </c>
      <c r="AZ14" s="127">
        <v>0.84027777777777701</v>
      </c>
      <c r="BA14" s="127">
        <v>0.87152777777777701</v>
      </c>
      <c r="BB14" s="127">
        <v>0.90277777777777701</v>
      </c>
    </row>
    <row r="15" spans="1:59" ht="18" customHeight="1">
      <c r="A15" s="119"/>
      <c r="B15" s="128" t="s">
        <v>66</v>
      </c>
      <c r="C15" s="127">
        <v>0.20277777777777781</v>
      </c>
      <c r="D15" s="127">
        <v>0.21458333333333335</v>
      </c>
      <c r="E15" s="127">
        <v>0.22013888888888891</v>
      </c>
      <c r="F15" s="129">
        <v>0.22638888888888892</v>
      </c>
      <c r="G15" s="129">
        <v>0.23819444444444449</v>
      </c>
      <c r="H15" s="129">
        <v>0.25000000000000006</v>
      </c>
      <c r="I15" s="127">
        <v>0.26180555555555562</v>
      </c>
      <c r="J15" s="127">
        <v>0.27361111111111119</v>
      </c>
      <c r="K15" s="127">
        <v>0.28541666666666676</v>
      </c>
      <c r="L15" s="127">
        <v>0.29722222222222233</v>
      </c>
      <c r="M15" s="127">
        <v>0.30277777777777781</v>
      </c>
      <c r="N15" s="127">
        <v>0.3090277777777779</v>
      </c>
      <c r="O15" s="127">
        <v>0.32083333333333347</v>
      </c>
      <c r="P15" s="127">
        <v>0.33263888888888904</v>
      </c>
      <c r="Q15" s="127">
        <v>0.34444444444444461</v>
      </c>
      <c r="R15" s="127">
        <v>0.35625000000000018</v>
      </c>
      <c r="S15" s="127">
        <v>0.36805555555555575</v>
      </c>
      <c r="T15" s="127">
        <v>0.37986111111111132</v>
      </c>
      <c r="U15" s="127">
        <v>0.39166666666666689</v>
      </c>
      <c r="V15" s="127">
        <v>0.40347222222222245</v>
      </c>
      <c r="W15" s="127">
        <v>0.41736111111111113</v>
      </c>
      <c r="X15" s="127">
        <v>0.44861111111111118</v>
      </c>
      <c r="Y15" s="127">
        <v>0.47986111111111113</v>
      </c>
      <c r="Z15" s="127">
        <v>0.51111111111111118</v>
      </c>
      <c r="AA15" s="127">
        <v>0.54236111111111118</v>
      </c>
      <c r="AB15" s="127"/>
      <c r="AC15" s="127">
        <v>0.57361111111111118</v>
      </c>
      <c r="AD15" s="127"/>
      <c r="AE15" s="127"/>
      <c r="AF15" s="127">
        <v>0.60486111111111118</v>
      </c>
      <c r="AG15" s="127"/>
      <c r="AH15" s="127">
        <v>0.63263888888888886</v>
      </c>
      <c r="AI15" s="127"/>
      <c r="AJ15" s="127"/>
      <c r="AK15" s="127">
        <v>0.65277777777777779</v>
      </c>
      <c r="AL15" s="127">
        <v>0.66805555555555551</v>
      </c>
      <c r="AM15" s="127">
        <v>0.67986111111111114</v>
      </c>
      <c r="AN15" s="127">
        <v>0.69166666666666676</v>
      </c>
      <c r="AO15" s="127">
        <v>0.70347222222222239</v>
      </c>
      <c r="AP15" s="127">
        <v>0.71527777777777801</v>
      </c>
      <c r="AQ15" s="127">
        <v>0.72083333333333333</v>
      </c>
      <c r="AR15" s="127">
        <v>0.72708333333333364</v>
      </c>
      <c r="AS15" s="127">
        <v>0.73888888888888926</v>
      </c>
      <c r="AT15" s="127">
        <v>0.75069444444444489</v>
      </c>
      <c r="AU15" s="127">
        <v>0.76250000000000051</v>
      </c>
      <c r="AV15" s="127">
        <v>0.77430555555555614</v>
      </c>
      <c r="AW15" s="127">
        <v>0.78611111111111176</v>
      </c>
      <c r="AX15" s="127">
        <v>0.79791666666666738</v>
      </c>
      <c r="AY15" s="127">
        <v>0.80972222222222223</v>
      </c>
      <c r="AZ15" s="127">
        <v>0.84097222222222145</v>
      </c>
      <c r="BA15" s="127">
        <v>0.87222222222222145</v>
      </c>
      <c r="BB15" s="127">
        <v>0.90347222222222145</v>
      </c>
    </row>
    <row r="16" spans="1:59" ht="18" customHeight="1">
      <c r="A16" s="119"/>
      <c r="B16" s="128" t="s">
        <v>42</v>
      </c>
      <c r="C16" s="127">
        <v>0.20347222222222219</v>
      </c>
      <c r="D16" s="127">
        <v>0.21527777777777773</v>
      </c>
      <c r="E16" s="127">
        <v>0.2208333333333333</v>
      </c>
      <c r="F16" s="129">
        <v>0.2270833333333333</v>
      </c>
      <c r="G16" s="129">
        <v>0.23888888888888887</v>
      </c>
      <c r="H16" s="129">
        <v>0.25069444444444444</v>
      </c>
      <c r="I16" s="127">
        <v>0.26250000000000001</v>
      </c>
      <c r="J16" s="127">
        <v>0.27430555555555558</v>
      </c>
      <c r="K16" s="127">
        <v>0.28611111111111115</v>
      </c>
      <c r="L16" s="127">
        <v>0.29791666666666672</v>
      </c>
      <c r="M16" s="127">
        <v>0.3034722222222222</v>
      </c>
      <c r="N16" s="127">
        <v>0.30972222222222229</v>
      </c>
      <c r="O16" s="127">
        <v>0.32152777777777786</v>
      </c>
      <c r="P16" s="127">
        <v>0.33333333333333343</v>
      </c>
      <c r="Q16" s="127">
        <v>0.34513888888888899</v>
      </c>
      <c r="R16" s="127">
        <v>0.35694444444444456</v>
      </c>
      <c r="S16" s="127">
        <v>0.36875000000000013</v>
      </c>
      <c r="T16" s="127">
        <v>0.3805555555555557</v>
      </c>
      <c r="U16" s="127">
        <v>0.39236111111111127</v>
      </c>
      <c r="V16" s="127">
        <v>0.40416666666666684</v>
      </c>
      <c r="W16" s="127">
        <v>0.41805555555555557</v>
      </c>
      <c r="X16" s="127">
        <v>0.44930555555555562</v>
      </c>
      <c r="Y16" s="127">
        <v>0.48055555555555557</v>
      </c>
      <c r="Z16" s="127">
        <v>0.51180555555555562</v>
      </c>
      <c r="AA16" s="127">
        <v>0.54305555555555562</v>
      </c>
      <c r="AB16" s="127"/>
      <c r="AC16" s="127">
        <v>0.57430555555555562</v>
      </c>
      <c r="AD16" s="127"/>
      <c r="AE16" s="127"/>
      <c r="AF16" s="127">
        <v>0.60555555555555562</v>
      </c>
      <c r="AG16" s="127"/>
      <c r="AH16" s="127">
        <v>0.6333333333333333</v>
      </c>
      <c r="AI16" s="127"/>
      <c r="AJ16" s="127"/>
      <c r="AK16" s="127">
        <v>0.65347222222222223</v>
      </c>
      <c r="AL16" s="127">
        <v>0.66874999999999996</v>
      </c>
      <c r="AM16" s="127">
        <v>0.68055555555555558</v>
      </c>
      <c r="AN16" s="127">
        <v>0.6923611111111112</v>
      </c>
      <c r="AO16" s="127">
        <v>0.70416666666666683</v>
      </c>
      <c r="AP16" s="127">
        <v>0.71597222222222245</v>
      </c>
      <c r="AQ16" s="127">
        <v>0.72152777777777777</v>
      </c>
      <c r="AR16" s="127">
        <v>0.72777777777777808</v>
      </c>
      <c r="AS16" s="127">
        <v>0.7395833333333337</v>
      </c>
      <c r="AT16" s="127">
        <v>0.75138888888888933</v>
      </c>
      <c r="AU16" s="127">
        <v>0.76319444444444495</v>
      </c>
      <c r="AV16" s="127">
        <v>0.77500000000000058</v>
      </c>
      <c r="AW16" s="127">
        <v>0.7868055555555562</v>
      </c>
      <c r="AX16" s="127">
        <v>0.79861111111111183</v>
      </c>
      <c r="AY16" s="127">
        <v>0.81041666666666667</v>
      </c>
      <c r="AZ16" s="127">
        <v>0.8416666666666659</v>
      </c>
      <c r="BA16" s="127">
        <v>0.8729166666666659</v>
      </c>
      <c r="BB16" s="127">
        <v>0.9041666666666659</v>
      </c>
    </row>
    <row r="17" spans="1:54" ht="18" customHeight="1">
      <c r="A17" s="119"/>
      <c r="B17" s="128" t="s">
        <v>41</v>
      </c>
      <c r="C17" s="127">
        <v>0.20416666666666669</v>
      </c>
      <c r="D17" s="127">
        <v>0.21597222222222223</v>
      </c>
      <c r="E17" s="127">
        <v>0.2215277777777778</v>
      </c>
      <c r="F17" s="129">
        <v>0.2277777777777778</v>
      </c>
      <c r="G17" s="129">
        <v>0.23958333333333337</v>
      </c>
      <c r="H17" s="129">
        <v>0.25138888888888894</v>
      </c>
      <c r="I17" s="127">
        <v>0.26319444444444451</v>
      </c>
      <c r="J17" s="127">
        <v>0.27500000000000008</v>
      </c>
      <c r="K17" s="127">
        <v>0.28680555555555565</v>
      </c>
      <c r="L17" s="127">
        <v>0.29861111111111122</v>
      </c>
      <c r="M17" s="127">
        <v>0.3041666666666667</v>
      </c>
      <c r="N17" s="127">
        <v>0.31041666666666679</v>
      </c>
      <c r="O17" s="127">
        <v>0.32222222222222235</v>
      </c>
      <c r="P17" s="127">
        <v>0.33402777777777792</v>
      </c>
      <c r="Q17" s="127">
        <v>0.34583333333333349</v>
      </c>
      <c r="R17" s="127">
        <v>0.35763888888888906</v>
      </c>
      <c r="S17" s="127">
        <v>0.36944444444444463</v>
      </c>
      <c r="T17" s="127">
        <v>0.3812500000000002</v>
      </c>
      <c r="U17" s="127">
        <v>0.39305555555555577</v>
      </c>
      <c r="V17" s="127">
        <v>0.40486111111111134</v>
      </c>
      <c r="W17" s="127">
        <v>0.41944444444444445</v>
      </c>
      <c r="X17" s="127">
        <v>0.45069444444444451</v>
      </c>
      <c r="Y17" s="127">
        <v>0.48194444444444445</v>
      </c>
      <c r="Z17" s="127">
        <v>0.51319444444444451</v>
      </c>
      <c r="AA17" s="127">
        <v>0.54444444444444451</v>
      </c>
      <c r="AB17" s="127"/>
      <c r="AC17" s="127">
        <v>0.57569444444444451</v>
      </c>
      <c r="AD17" s="127"/>
      <c r="AE17" s="127"/>
      <c r="AF17" s="127">
        <v>0.60694444444444451</v>
      </c>
      <c r="AG17" s="127"/>
      <c r="AH17" s="127">
        <v>0.63472222222222219</v>
      </c>
      <c r="AI17" s="127"/>
      <c r="AJ17" s="127"/>
      <c r="AK17" s="127">
        <v>0.65486111111111112</v>
      </c>
      <c r="AL17" s="127">
        <v>0.67013888888888884</v>
      </c>
      <c r="AM17" s="127">
        <v>0.68194444444444446</v>
      </c>
      <c r="AN17" s="127">
        <v>0.69375000000000009</v>
      </c>
      <c r="AO17" s="127">
        <v>0.70555555555555571</v>
      </c>
      <c r="AP17" s="127">
        <v>0.71736111111111134</v>
      </c>
      <c r="AQ17" s="127">
        <v>0.72291666666666665</v>
      </c>
      <c r="AR17" s="127">
        <v>0.72916666666666696</v>
      </c>
      <c r="AS17" s="127">
        <v>0.74097222222222259</v>
      </c>
      <c r="AT17" s="127">
        <v>0.75277777777777821</v>
      </c>
      <c r="AU17" s="127">
        <v>0.76458333333333384</v>
      </c>
      <c r="AV17" s="127">
        <v>0.77638888888888946</v>
      </c>
      <c r="AW17" s="127">
        <v>0.78819444444444509</v>
      </c>
      <c r="AX17" s="127">
        <v>0.80000000000000071</v>
      </c>
      <c r="AY17" s="127">
        <v>0.81180555555555556</v>
      </c>
      <c r="AZ17" s="127">
        <v>0.84305555555555478</v>
      </c>
      <c r="BA17" s="127">
        <v>0.87430555555555478</v>
      </c>
      <c r="BB17" s="127">
        <v>0.90555555555555478</v>
      </c>
    </row>
    <row r="18" spans="1:54" ht="18" customHeight="1">
      <c r="A18" s="119"/>
      <c r="B18" s="128" t="s">
        <v>40</v>
      </c>
      <c r="C18" s="127">
        <v>0.20486111111111113</v>
      </c>
      <c r="D18" s="127">
        <v>0.21666666666666667</v>
      </c>
      <c r="E18" s="127">
        <v>0.22222222222222224</v>
      </c>
      <c r="F18" s="129">
        <v>0.22847222222222224</v>
      </c>
      <c r="G18" s="129">
        <v>0.24027777777777781</v>
      </c>
      <c r="H18" s="129">
        <v>0.25208333333333338</v>
      </c>
      <c r="I18" s="127">
        <v>0.26388888888888895</v>
      </c>
      <c r="J18" s="127">
        <v>0.27569444444444452</v>
      </c>
      <c r="K18" s="127">
        <v>0.28750000000000009</v>
      </c>
      <c r="L18" s="127">
        <v>0.29930555555555566</v>
      </c>
      <c r="M18" s="127">
        <v>0.30486111111111114</v>
      </c>
      <c r="N18" s="127">
        <v>0.31111111111111123</v>
      </c>
      <c r="O18" s="127">
        <v>0.3229166666666668</v>
      </c>
      <c r="P18" s="127">
        <v>0.33472222222222237</v>
      </c>
      <c r="Q18" s="127">
        <v>0.34652777777777793</v>
      </c>
      <c r="R18" s="127">
        <v>0.3583333333333335</v>
      </c>
      <c r="S18" s="127">
        <v>0.37013888888888907</v>
      </c>
      <c r="T18" s="127">
        <v>0.38194444444444464</v>
      </c>
      <c r="U18" s="127">
        <v>0.39375000000000021</v>
      </c>
      <c r="V18" s="127">
        <v>0.40555555555555578</v>
      </c>
      <c r="W18" s="127">
        <v>0.4201388888888889</v>
      </c>
      <c r="X18" s="127">
        <v>0.45138888888888895</v>
      </c>
      <c r="Y18" s="127">
        <v>0.4826388888888889</v>
      </c>
      <c r="Z18" s="127">
        <v>0.51388888888888895</v>
      </c>
      <c r="AA18" s="127">
        <v>0.54513888888888895</v>
      </c>
      <c r="AB18" s="127"/>
      <c r="AC18" s="127">
        <v>0.57638888888888895</v>
      </c>
      <c r="AD18" s="127"/>
      <c r="AE18" s="127"/>
      <c r="AF18" s="127">
        <v>0.60763888888888895</v>
      </c>
      <c r="AG18" s="127"/>
      <c r="AH18" s="127">
        <v>0.63541666666666663</v>
      </c>
      <c r="AI18" s="127"/>
      <c r="AJ18" s="127"/>
      <c r="AK18" s="127">
        <v>0.65555555555555556</v>
      </c>
      <c r="AL18" s="127">
        <v>0.67083333333333328</v>
      </c>
      <c r="AM18" s="127">
        <v>0.68263888888888891</v>
      </c>
      <c r="AN18" s="127">
        <v>0.69444444444444453</v>
      </c>
      <c r="AO18" s="127">
        <v>0.70625000000000016</v>
      </c>
      <c r="AP18" s="127">
        <v>0.71805555555555578</v>
      </c>
      <c r="AQ18" s="127">
        <v>0.72361111111111109</v>
      </c>
      <c r="AR18" s="127">
        <v>0.7298611111111114</v>
      </c>
      <c r="AS18" s="127">
        <v>0.74166666666666703</v>
      </c>
      <c r="AT18" s="127">
        <v>0.75347222222222265</v>
      </c>
      <c r="AU18" s="127">
        <v>0.76527777777777828</v>
      </c>
      <c r="AV18" s="127">
        <v>0.7770833333333339</v>
      </c>
      <c r="AW18" s="127">
        <v>0.78888888888888953</v>
      </c>
      <c r="AX18" s="127">
        <v>0.80069444444444515</v>
      </c>
      <c r="AY18" s="127">
        <v>0.8125</v>
      </c>
      <c r="AZ18" s="127">
        <v>0.84374999999999922</v>
      </c>
      <c r="BA18" s="127">
        <v>0.87499999999999922</v>
      </c>
      <c r="BB18" s="127">
        <v>0.90624999999999922</v>
      </c>
    </row>
    <row r="19" spans="1:54" ht="18" customHeight="1">
      <c r="A19" s="109"/>
      <c r="B19" s="128" t="s">
        <v>39</v>
      </c>
      <c r="C19" s="127">
        <v>0.20555555555555557</v>
      </c>
      <c r="D19" s="127">
        <v>0.21736111111111112</v>
      </c>
      <c r="E19" s="127">
        <v>0.22291666666666668</v>
      </c>
      <c r="F19" s="129">
        <v>0.22916666666666669</v>
      </c>
      <c r="G19" s="129">
        <v>0.24097222222222225</v>
      </c>
      <c r="H19" s="129">
        <v>0.25277777777777782</v>
      </c>
      <c r="I19" s="127">
        <v>0.26458333333333339</v>
      </c>
      <c r="J19" s="127">
        <v>0.27638888888888896</v>
      </c>
      <c r="K19" s="127">
        <v>0.28819444444444453</v>
      </c>
      <c r="L19" s="127">
        <v>0.3000000000000001</v>
      </c>
      <c r="M19" s="127">
        <v>0.30555555555555558</v>
      </c>
      <c r="N19" s="127">
        <v>0.31180555555555567</v>
      </c>
      <c r="O19" s="127">
        <v>0.32361111111111124</v>
      </c>
      <c r="P19" s="127">
        <v>0.33541666666666681</v>
      </c>
      <c r="Q19" s="127">
        <v>0.34722222222222238</v>
      </c>
      <c r="R19" s="127">
        <v>0.35902777777777795</v>
      </c>
      <c r="S19" s="127">
        <v>0.37083333333333351</v>
      </c>
      <c r="T19" s="127">
        <v>0.38263888888888908</v>
      </c>
      <c r="U19" s="127">
        <v>0.39444444444444465</v>
      </c>
      <c r="V19" s="127">
        <v>0.40625000000000022</v>
      </c>
      <c r="W19" s="127">
        <v>0.42083333333333334</v>
      </c>
      <c r="X19" s="127">
        <v>0.45208333333333339</v>
      </c>
      <c r="Y19" s="127">
        <v>0.48333333333333334</v>
      </c>
      <c r="Z19" s="127">
        <v>0.51458333333333339</v>
      </c>
      <c r="AA19" s="127">
        <v>0.54583333333333339</v>
      </c>
      <c r="AB19" s="127"/>
      <c r="AC19" s="127">
        <v>0.57708333333333339</v>
      </c>
      <c r="AD19" s="127"/>
      <c r="AE19" s="127"/>
      <c r="AF19" s="127">
        <v>0.60833333333333339</v>
      </c>
      <c r="AG19" s="127"/>
      <c r="AH19" s="127">
        <v>0.63611111111111118</v>
      </c>
      <c r="AI19" s="127"/>
      <c r="AJ19" s="127"/>
      <c r="AK19" s="127">
        <v>0.65625000000000011</v>
      </c>
      <c r="AL19" s="127">
        <v>0.67152777777777783</v>
      </c>
      <c r="AM19" s="127">
        <v>0.68333333333333346</v>
      </c>
      <c r="AN19" s="127">
        <v>0.69513888888888908</v>
      </c>
      <c r="AO19" s="127">
        <v>0.70694444444444471</v>
      </c>
      <c r="AP19" s="127">
        <v>0.71875000000000033</v>
      </c>
      <c r="AQ19" s="127">
        <v>0.72430555555555565</v>
      </c>
      <c r="AR19" s="127">
        <v>0.73055555555555596</v>
      </c>
      <c r="AS19" s="127">
        <v>0.74236111111111158</v>
      </c>
      <c r="AT19" s="127">
        <v>0.75416666666666721</v>
      </c>
      <c r="AU19" s="127">
        <v>0.76597222222222283</v>
      </c>
      <c r="AV19" s="127">
        <v>0.77777777777777846</v>
      </c>
      <c r="AW19" s="127">
        <v>0.78958333333333408</v>
      </c>
      <c r="AX19" s="127">
        <v>0.80138888888888971</v>
      </c>
      <c r="AY19" s="127">
        <v>0.81319444444444444</v>
      </c>
      <c r="AZ19" s="127">
        <v>0.84444444444444366</v>
      </c>
      <c r="BA19" s="127">
        <v>0.87569444444444366</v>
      </c>
      <c r="BB19" s="127">
        <v>0.90694444444444366</v>
      </c>
    </row>
    <row r="20" spans="1:54" ht="18" customHeight="1">
      <c r="A20" s="109"/>
      <c r="B20" s="128" t="s">
        <v>38</v>
      </c>
      <c r="C20" s="127">
        <v>0.20625000000000002</v>
      </c>
      <c r="D20" s="127">
        <v>0.21805555555555556</v>
      </c>
      <c r="E20" s="127">
        <v>0.22361111111111112</v>
      </c>
      <c r="F20" s="129">
        <v>0.22986111111111113</v>
      </c>
      <c r="G20" s="129">
        <v>0.2416666666666667</v>
      </c>
      <c r="H20" s="129">
        <v>0.25347222222222227</v>
      </c>
      <c r="I20" s="127">
        <v>0.26527777777777783</v>
      </c>
      <c r="J20" s="127">
        <v>0.2770833333333334</v>
      </c>
      <c r="K20" s="127">
        <v>0.28888888888888897</v>
      </c>
      <c r="L20" s="127">
        <v>0.30069444444444454</v>
      </c>
      <c r="M20" s="127">
        <v>0.30625000000000002</v>
      </c>
      <c r="N20" s="127">
        <v>0.31250000000000011</v>
      </c>
      <c r="O20" s="127">
        <v>0.32430555555555568</v>
      </c>
      <c r="P20" s="127">
        <v>0.33611111111111125</v>
      </c>
      <c r="Q20" s="127">
        <v>0.34791666666666682</v>
      </c>
      <c r="R20" s="127">
        <v>0.35972222222222239</v>
      </c>
      <c r="S20" s="127">
        <v>0.37152777777777796</v>
      </c>
      <c r="T20" s="127">
        <v>0.38333333333333353</v>
      </c>
      <c r="U20" s="127">
        <v>0.39513888888888909</v>
      </c>
      <c r="V20" s="127">
        <v>0.40694444444444466</v>
      </c>
      <c r="W20" s="127">
        <v>0.42222222222222222</v>
      </c>
      <c r="X20" s="127">
        <v>0.45347222222222228</v>
      </c>
      <c r="Y20" s="127">
        <v>0.48472222222222222</v>
      </c>
      <c r="Z20" s="127">
        <v>0.51597222222222228</v>
      </c>
      <c r="AA20" s="127">
        <v>0.54722222222222228</v>
      </c>
      <c r="AB20" s="127"/>
      <c r="AC20" s="127">
        <v>0.57847222222222228</v>
      </c>
      <c r="AD20" s="127"/>
      <c r="AE20" s="127"/>
      <c r="AF20" s="127">
        <v>0.60972222222222228</v>
      </c>
      <c r="AG20" s="127"/>
      <c r="AH20" s="127">
        <v>0.63750000000000007</v>
      </c>
      <c r="AI20" s="127"/>
      <c r="AJ20" s="127"/>
      <c r="AK20" s="127">
        <v>0.65763888888888899</v>
      </c>
      <c r="AL20" s="127">
        <v>0.67291666666666672</v>
      </c>
      <c r="AM20" s="127">
        <v>0.68472222222222234</v>
      </c>
      <c r="AN20" s="127">
        <v>0.69652777777777797</v>
      </c>
      <c r="AO20" s="127">
        <v>0.70833333333333359</v>
      </c>
      <c r="AP20" s="127">
        <v>0.72013888888888922</v>
      </c>
      <c r="AQ20" s="127">
        <v>0.72569444444444453</v>
      </c>
      <c r="AR20" s="127">
        <v>0.73194444444444484</v>
      </c>
      <c r="AS20" s="127">
        <v>0.74375000000000047</v>
      </c>
      <c r="AT20" s="127">
        <v>0.75555555555555609</v>
      </c>
      <c r="AU20" s="127">
        <v>0.76736111111111172</v>
      </c>
      <c r="AV20" s="127">
        <v>0.77916666666666734</v>
      </c>
      <c r="AW20" s="127">
        <v>0.79097222222222296</v>
      </c>
      <c r="AX20" s="127">
        <v>0.80277777777777859</v>
      </c>
      <c r="AY20" s="127">
        <v>0.81458333333333333</v>
      </c>
      <c r="AZ20" s="127">
        <v>0.84583333333333255</v>
      </c>
      <c r="BA20" s="127">
        <v>0.87708333333333255</v>
      </c>
      <c r="BB20" s="127">
        <v>0.90833333333333255</v>
      </c>
    </row>
    <row r="21" spans="1:54" ht="18" customHeight="1">
      <c r="A21" s="109"/>
      <c r="B21" s="128" t="s">
        <v>37</v>
      </c>
      <c r="C21" s="127">
        <v>0.20694444444444446</v>
      </c>
      <c r="D21" s="127">
        <v>0.21875</v>
      </c>
      <c r="E21" s="127">
        <v>0.22430555555555556</v>
      </c>
      <c r="F21" s="129">
        <v>0.23055555555555557</v>
      </c>
      <c r="G21" s="129">
        <v>0.24236111111111114</v>
      </c>
      <c r="H21" s="129">
        <v>0.25416666666666671</v>
      </c>
      <c r="I21" s="127">
        <v>0.26597222222222228</v>
      </c>
      <c r="J21" s="127">
        <v>0.27777777777777785</v>
      </c>
      <c r="K21" s="127">
        <v>0.28958333333333341</v>
      </c>
      <c r="L21" s="127">
        <v>0.30138888888888898</v>
      </c>
      <c r="M21" s="127">
        <v>0.30694444444444446</v>
      </c>
      <c r="N21" s="127">
        <v>0.31319444444444455</v>
      </c>
      <c r="O21" s="127">
        <v>0.32500000000000012</v>
      </c>
      <c r="P21" s="127">
        <v>0.33680555555555569</v>
      </c>
      <c r="Q21" s="127">
        <v>0.34861111111111126</v>
      </c>
      <c r="R21" s="127">
        <v>0.36041666666666683</v>
      </c>
      <c r="S21" s="127">
        <v>0.3722222222222224</v>
      </c>
      <c r="T21" s="127">
        <v>0.38402777777777797</v>
      </c>
      <c r="U21" s="127">
        <v>0.39583333333333354</v>
      </c>
      <c r="V21" s="127">
        <v>0.40763888888888911</v>
      </c>
      <c r="W21" s="127">
        <v>0.4236111111111111</v>
      </c>
      <c r="X21" s="127">
        <v>0.45486111111111116</v>
      </c>
      <c r="Y21" s="127">
        <v>0.4861111111111111</v>
      </c>
      <c r="Z21" s="127">
        <v>0.51736111111111116</v>
      </c>
      <c r="AA21" s="127">
        <v>0.54861111111111116</v>
      </c>
      <c r="AB21" s="127"/>
      <c r="AC21" s="127">
        <v>0.57986111111111116</v>
      </c>
      <c r="AD21" s="127"/>
      <c r="AE21" s="127"/>
      <c r="AF21" s="127">
        <v>0.61111111111111116</v>
      </c>
      <c r="AG21" s="127"/>
      <c r="AH21" s="127">
        <v>0.63888888888888895</v>
      </c>
      <c r="AI21" s="127"/>
      <c r="AJ21" s="127"/>
      <c r="AK21" s="127">
        <v>0.65902777777777788</v>
      </c>
      <c r="AL21" s="127">
        <v>0.6743055555555556</v>
      </c>
      <c r="AM21" s="127">
        <v>0.68611111111111123</v>
      </c>
      <c r="AN21" s="127">
        <v>0.69791666666666685</v>
      </c>
      <c r="AO21" s="127">
        <v>0.70972222222222248</v>
      </c>
      <c r="AP21" s="127">
        <v>0.7215277777777781</v>
      </c>
      <c r="AQ21" s="127">
        <v>0.72708333333333341</v>
      </c>
      <c r="AR21" s="127">
        <v>0.73333333333333373</v>
      </c>
      <c r="AS21" s="127">
        <v>0.74513888888888935</v>
      </c>
      <c r="AT21" s="127">
        <v>0.75694444444444497</v>
      </c>
      <c r="AU21" s="127">
        <v>0.7687500000000006</v>
      </c>
      <c r="AV21" s="127">
        <v>0.78055555555555622</v>
      </c>
      <c r="AW21" s="127">
        <v>0.79236111111111185</v>
      </c>
      <c r="AX21" s="127">
        <v>0.80416666666666747</v>
      </c>
      <c r="AY21" s="127">
        <v>0.81597222222222221</v>
      </c>
      <c r="AZ21" s="127">
        <v>0.84722222222222143</v>
      </c>
      <c r="BA21" s="127">
        <v>0.87847222222222143</v>
      </c>
      <c r="BB21" s="127">
        <v>0.90972222222222143</v>
      </c>
    </row>
    <row r="22" spans="1:54" ht="18" customHeight="1">
      <c r="A22" s="109"/>
      <c r="B22" s="128" t="s">
        <v>35</v>
      </c>
      <c r="C22" s="127">
        <v>0.23958333333333334</v>
      </c>
      <c r="D22" s="127">
        <v>0.25138888888888888</v>
      </c>
      <c r="E22" s="127">
        <v>0.25694444444444442</v>
      </c>
      <c r="F22" s="129">
        <v>0.2631944444444444</v>
      </c>
      <c r="G22" s="129">
        <v>0.27499999999999997</v>
      </c>
      <c r="H22" s="129">
        <v>0.28680555555555554</v>
      </c>
      <c r="I22" s="127">
        <v>0.2986111111111111</v>
      </c>
      <c r="J22" s="127">
        <v>0.31041666666666667</v>
      </c>
      <c r="K22" s="127">
        <v>0.32222222222222224</v>
      </c>
      <c r="L22" s="127">
        <v>0.33402777777777781</v>
      </c>
      <c r="M22" s="127">
        <v>0.33958333333333329</v>
      </c>
      <c r="N22" s="127">
        <v>0.34583333333333338</v>
      </c>
      <c r="O22" s="127">
        <v>0.35763888888888895</v>
      </c>
      <c r="P22" s="127">
        <v>0.36944444444444452</v>
      </c>
      <c r="Q22" s="127">
        <v>0.38125000000000009</v>
      </c>
      <c r="R22" s="127">
        <v>0.39305555555555566</v>
      </c>
      <c r="S22" s="127">
        <v>0.40486111111111123</v>
      </c>
      <c r="T22" s="127">
        <v>0.4166666666666668</v>
      </c>
      <c r="U22" s="127">
        <v>0.42847222222222237</v>
      </c>
      <c r="V22" s="127">
        <v>0.44027777777777793</v>
      </c>
      <c r="W22" s="127">
        <v>0.44097222222222227</v>
      </c>
      <c r="X22" s="127">
        <v>0.47222222222222232</v>
      </c>
      <c r="Y22" s="127">
        <v>0.50347222222222232</v>
      </c>
      <c r="Z22" s="127">
        <v>0.53472222222222232</v>
      </c>
      <c r="AA22" s="127">
        <v>0.56597222222222232</v>
      </c>
      <c r="AB22" s="127"/>
      <c r="AC22" s="127">
        <v>0.59722222222222232</v>
      </c>
      <c r="AD22" s="127"/>
      <c r="AE22" s="127"/>
      <c r="AF22" s="127">
        <v>0.62847222222222232</v>
      </c>
      <c r="AG22" s="127"/>
      <c r="AH22" s="127">
        <v>0.65625</v>
      </c>
      <c r="AI22" s="127"/>
      <c r="AJ22" s="127"/>
      <c r="AK22" s="127">
        <v>0.67638888888888893</v>
      </c>
      <c r="AL22" s="127">
        <v>0.69166666666666665</v>
      </c>
      <c r="AM22" s="127">
        <v>0.70347222222222228</v>
      </c>
      <c r="AN22" s="127">
        <v>0.7152777777777779</v>
      </c>
      <c r="AO22" s="127">
        <v>0.72708333333333353</v>
      </c>
      <c r="AP22" s="127">
        <v>0.73888888888888915</v>
      </c>
      <c r="AQ22" s="127">
        <v>0.74444444444444446</v>
      </c>
      <c r="AR22" s="127">
        <v>0.75069444444444478</v>
      </c>
      <c r="AS22" s="127">
        <v>0.7625000000000004</v>
      </c>
      <c r="AT22" s="127">
        <v>0.77430555555555602</v>
      </c>
      <c r="AU22" s="127">
        <v>0.78611111111111165</v>
      </c>
      <c r="AV22" s="127">
        <v>0.79791666666666727</v>
      </c>
      <c r="AW22" s="127">
        <v>0.8097222222222229</v>
      </c>
      <c r="AX22" s="127">
        <v>0.82152777777777852</v>
      </c>
      <c r="AY22" s="127">
        <v>0.82916666666666661</v>
      </c>
      <c r="AZ22" s="127">
        <v>0.86041666666666583</v>
      </c>
      <c r="BA22" s="127">
        <v>0.89166666666666583</v>
      </c>
      <c r="BB22" s="127">
        <v>0.92291666666666583</v>
      </c>
    </row>
    <row r="23" spans="1:54" ht="18" customHeight="1">
      <c r="A23" s="109"/>
      <c r="B23" s="141"/>
      <c r="C23" s="142"/>
      <c r="D23" s="142"/>
      <c r="E23" s="142"/>
      <c r="F23" s="143"/>
      <c r="G23" s="143"/>
      <c r="H23" s="143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</row>
    <row r="24" spans="1:54" ht="18" customHeight="1">
      <c r="A24" s="109"/>
      <c r="B24" s="122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</row>
    <row r="25" spans="1:54" ht="18" customHeight="1">
      <c r="A25" s="109"/>
      <c r="B25" s="126" t="s">
        <v>35</v>
      </c>
      <c r="C25" s="129">
        <v>0.24305555555555555</v>
      </c>
      <c r="D25" s="129">
        <v>0.25486111111111109</v>
      </c>
      <c r="E25" s="129">
        <v>0.26041666666666669</v>
      </c>
      <c r="F25" s="129">
        <v>0.26666666666666666</v>
      </c>
      <c r="G25" s="129">
        <v>0.27847222222222223</v>
      </c>
      <c r="H25" s="129">
        <v>0.2902777777777778</v>
      </c>
      <c r="I25" s="129">
        <v>0.30208333333333337</v>
      </c>
      <c r="J25" s="129">
        <v>0.31388888888888894</v>
      </c>
      <c r="K25" s="129">
        <v>0.32569444444444451</v>
      </c>
      <c r="L25" s="129">
        <v>0.33750000000000008</v>
      </c>
      <c r="M25" s="129"/>
      <c r="N25" s="129">
        <v>0.34930555555555565</v>
      </c>
      <c r="O25" s="129">
        <v>0.36111111111111122</v>
      </c>
      <c r="P25" s="129">
        <v>0.37291666666666679</v>
      </c>
      <c r="Q25" s="129"/>
      <c r="R25" s="129"/>
      <c r="S25" s="129">
        <v>0.40833333333333338</v>
      </c>
      <c r="T25" s="129"/>
      <c r="U25" s="129"/>
      <c r="V25" s="129"/>
      <c r="W25" s="129">
        <v>0.44444444444444442</v>
      </c>
      <c r="X25" s="129">
        <v>0.47569444444444442</v>
      </c>
      <c r="Y25" s="129">
        <v>0.50694444444444442</v>
      </c>
      <c r="Z25" s="129">
        <v>0.53819444444444442</v>
      </c>
      <c r="AA25" s="129">
        <v>0.56944444444444442</v>
      </c>
      <c r="AB25" s="129">
        <v>0.58888888888888891</v>
      </c>
      <c r="AC25" s="129">
        <v>0.60069444444444442</v>
      </c>
      <c r="AD25" s="129">
        <v>0.61249999999999993</v>
      </c>
      <c r="AE25" s="129">
        <v>0.62430555555555556</v>
      </c>
      <c r="AF25" s="129">
        <v>0.63611111111111118</v>
      </c>
      <c r="AG25" s="129">
        <v>0.64791666666666681</v>
      </c>
      <c r="AH25" s="129">
        <v>0.65972222222222243</v>
      </c>
      <c r="AI25" s="129">
        <v>0.66527777777777775</v>
      </c>
      <c r="AJ25" s="129">
        <v>0.67152777777777806</v>
      </c>
      <c r="AK25" s="129">
        <v>0.68333333333333368</v>
      </c>
      <c r="AL25" s="129">
        <v>0.69513888888888931</v>
      </c>
      <c r="AM25" s="129">
        <v>0.70694444444444493</v>
      </c>
      <c r="AN25" s="129">
        <v>0.71875000000000056</v>
      </c>
      <c r="AO25" s="129">
        <v>0.73055555555555618</v>
      </c>
      <c r="AP25" s="129">
        <v>0.7423611111111118</v>
      </c>
      <c r="AQ25" s="129">
        <v>0.74791666666666667</v>
      </c>
      <c r="AR25" s="129">
        <v>0.75416666666666743</v>
      </c>
      <c r="AS25" s="129">
        <v>0.76597222222222305</v>
      </c>
      <c r="AT25" s="129">
        <v>0.77777777777777868</v>
      </c>
      <c r="AU25" s="129">
        <v>0.7895833333333343</v>
      </c>
      <c r="AV25" s="129">
        <v>0.80138888888888993</v>
      </c>
      <c r="AW25" s="129">
        <v>0.81319444444444555</v>
      </c>
      <c r="AX25" s="129">
        <v>0.82500000000000118</v>
      </c>
      <c r="AY25" s="129">
        <v>0.83263888888888893</v>
      </c>
      <c r="AZ25" s="129">
        <v>0.86388888888888893</v>
      </c>
      <c r="BA25" s="129">
        <v>0.89513888888888893</v>
      </c>
      <c r="BB25" s="129">
        <v>0.92638888888888893</v>
      </c>
    </row>
    <row r="26" spans="1:54" ht="18" customHeight="1">
      <c r="A26" s="109"/>
      <c r="B26" s="126" t="s">
        <v>37</v>
      </c>
      <c r="C26" s="129">
        <v>0.26319444444444445</v>
      </c>
      <c r="D26" s="129">
        <v>0.27500000000000002</v>
      </c>
      <c r="E26" s="129">
        <v>0.28055555555555561</v>
      </c>
      <c r="F26" s="129">
        <v>0.28680555555555559</v>
      </c>
      <c r="G26" s="129">
        <v>0.29861111111111116</v>
      </c>
      <c r="H26" s="129">
        <v>0.31041666666666673</v>
      </c>
      <c r="I26" s="129">
        <v>0.3222222222222223</v>
      </c>
      <c r="J26" s="129">
        <v>0.33402777777777787</v>
      </c>
      <c r="K26" s="129">
        <v>0.34583333333333344</v>
      </c>
      <c r="L26" s="129">
        <v>0.35763888888888901</v>
      </c>
      <c r="M26" s="129"/>
      <c r="N26" s="129">
        <v>0.36944444444444458</v>
      </c>
      <c r="O26" s="129">
        <v>0.38125000000000014</v>
      </c>
      <c r="P26" s="129">
        <v>0.39305555555555571</v>
      </c>
      <c r="Q26" s="129"/>
      <c r="R26" s="129"/>
      <c r="S26" s="129">
        <v>0.42847222222222231</v>
      </c>
      <c r="T26" s="129"/>
      <c r="U26" s="129"/>
      <c r="V26" s="129"/>
      <c r="W26" s="129">
        <v>0.45833333333333331</v>
      </c>
      <c r="X26" s="129">
        <v>0.48958333333333331</v>
      </c>
      <c r="Y26" s="129">
        <v>0.52083333333333326</v>
      </c>
      <c r="Z26" s="129">
        <v>0.55208333333333326</v>
      </c>
      <c r="AA26" s="129">
        <v>0.58333333333333326</v>
      </c>
      <c r="AB26" s="129">
        <v>0.60972222222222217</v>
      </c>
      <c r="AC26" s="129">
        <v>0.62847222222222221</v>
      </c>
      <c r="AD26" s="129">
        <v>0.64027777777777772</v>
      </c>
      <c r="AE26" s="129">
        <v>0.65902777777777777</v>
      </c>
      <c r="AF26" s="129">
        <v>0.67083333333333339</v>
      </c>
      <c r="AG26" s="129">
        <v>0.68263888888888902</v>
      </c>
      <c r="AH26" s="129">
        <v>0.69444444444444464</v>
      </c>
      <c r="AI26" s="129">
        <v>0.7</v>
      </c>
      <c r="AJ26" s="129">
        <v>0.70625000000000027</v>
      </c>
      <c r="AK26" s="129">
        <v>0.71805555555555589</v>
      </c>
      <c r="AL26" s="129">
        <v>0.72986111111111152</v>
      </c>
      <c r="AM26" s="129">
        <v>0.74166666666666714</v>
      </c>
      <c r="AN26" s="129">
        <v>0.75347222222222276</v>
      </c>
      <c r="AO26" s="129">
        <v>0.76527777777777839</v>
      </c>
      <c r="AP26" s="129">
        <v>0.77708333333333401</v>
      </c>
      <c r="AQ26" s="129">
        <v>0.78263888888888888</v>
      </c>
      <c r="AR26" s="129">
        <v>0.78888888888888964</v>
      </c>
      <c r="AS26" s="129">
        <v>0.80069444444444526</v>
      </c>
      <c r="AT26" s="129">
        <v>0.81250000000000089</v>
      </c>
      <c r="AU26" s="129">
        <v>0.80555555555555547</v>
      </c>
      <c r="AV26" s="129">
        <v>0.81736111111111109</v>
      </c>
      <c r="AW26" s="129">
        <v>0.82916666666666672</v>
      </c>
      <c r="AX26" s="129">
        <v>0.84097222222222234</v>
      </c>
      <c r="AY26" s="129">
        <v>0.84861111111111009</v>
      </c>
      <c r="AZ26" s="129">
        <v>0.87986111111111009</v>
      </c>
      <c r="BA26" s="129">
        <v>0.91111111111111009</v>
      </c>
      <c r="BB26" s="129">
        <v>0.94236111111111009</v>
      </c>
    </row>
    <row r="27" spans="1:54" ht="18" customHeight="1">
      <c r="A27" s="109"/>
      <c r="B27" s="126" t="s">
        <v>38</v>
      </c>
      <c r="C27" s="129">
        <v>0.2638888888888889</v>
      </c>
      <c r="D27" s="129">
        <v>0.27569444444444446</v>
      </c>
      <c r="E27" s="129">
        <v>0.28125000000000006</v>
      </c>
      <c r="F27" s="129">
        <v>0.28750000000000003</v>
      </c>
      <c r="G27" s="129">
        <v>0.2993055555555556</v>
      </c>
      <c r="H27" s="129">
        <v>0.31111111111111117</v>
      </c>
      <c r="I27" s="129">
        <v>0.32291666666666674</v>
      </c>
      <c r="J27" s="129">
        <v>0.33472222222222231</v>
      </c>
      <c r="K27" s="129">
        <v>0.34652777777777788</v>
      </c>
      <c r="L27" s="129">
        <v>0.35833333333333345</v>
      </c>
      <c r="M27" s="129"/>
      <c r="N27" s="129">
        <v>0.37013888888888902</v>
      </c>
      <c r="O27" s="129">
        <v>0.38194444444444459</v>
      </c>
      <c r="P27" s="129">
        <v>0.39375000000000016</v>
      </c>
      <c r="Q27" s="129"/>
      <c r="R27" s="129"/>
      <c r="S27" s="129">
        <v>0.42916666666666675</v>
      </c>
      <c r="T27" s="129"/>
      <c r="U27" s="129"/>
      <c r="V27" s="129"/>
      <c r="W27" s="129">
        <v>0.4597222222222222</v>
      </c>
      <c r="X27" s="129">
        <v>0.4909722222222222</v>
      </c>
      <c r="Y27" s="129">
        <v>0.52222222222222214</v>
      </c>
      <c r="Z27" s="129">
        <v>0.55347222222222214</v>
      </c>
      <c r="AA27" s="129">
        <v>0.58472222222222214</v>
      </c>
      <c r="AB27" s="129">
        <v>0.61041666666666672</v>
      </c>
      <c r="AC27" s="129">
        <v>0.62916666666666665</v>
      </c>
      <c r="AD27" s="129">
        <v>0.64097222222222217</v>
      </c>
      <c r="AE27" s="129">
        <v>0.65972222222222221</v>
      </c>
      <c r="AF27" s="129">
        <v>0.67152777777777783</v>
      </c>
      <c r="AG27" s="129">
        <v>0.68333333333333346</v>
      </c>
      <c r="AH27" s="129">
        <v>0.69513888888888908</v>
      </c>
      <c r="AI27" s="129">
        <v>0.7006944444444444</v>
      </c>
      <c r="AJ27" s="129">
        <v>0.70694444444444471</v>
      </c>
      <c r="AK27" s="129">
        <v>0.71875000000000033</v>
      </c>
      <c r="AL27" s="129">
        <v>0.73055555555555596</v>
      </c>
      <c r="AM27" s="129">
        <v>0.74236111111111158</v>
      </c>
      <c r="AN27" s="129">
        <v>0.75416666666666721</v>
      </c>
      <c r="AO27" s="129">
        <v>0.76597222222222283</v>
      </c>
      <c r="AP27" s="129">
        <v>0.77777777777777846</v>
      </c>
      <c r="AQ27" s="129">
        <v>0.78333333333333333</v>
      </c>
      <c r="AR27" s="129">
        <v>0.78958333333333408</v>
      </c>
      <c r="AS27" s="129">
        <v>0.80138888888888971</v>
      </c>
      <c r="AT27" s="129">
        <v>0.81319444444444533</v>
      </c>
      <c r="AU27" s="129">
        <v>0.80625000000000002</v>
      </c>
      <c r="AV27" s="129">
        <v>0.81805555555555565</v>
      </c>
      <c r="AW27" s="129">
        <v>0.82986111111111127</v>
      </c>
      <c r="AX27" s="129">
        <v>0.8416666666666669</v>
      </c>
      <c r="AY27" s="129">
        <v>0.84930555555555465</v>
      </c>
      <c r="AZ27" s="129">
        <v>0.88055555555555465</v>
      </c>
      <c r="BA27" s="129">
        <v>0.91180555555555465</v>
      </c>
      <c r="BB27" s="129">
        <v>0.94305555555555465</v>
      </c>
    </row>
    <row r="28" spans="1:54" ht="18" customHeight="1">
      <c r="A28" s="109"/>
      <c r="B28" s="126" t="s">
        <v>39</v>
      </c>
      <c r="C28" s="129">
        <v>0.26458333333333334</v>
      </c>
      <c r="D28" s="129">
        <v>0.27638888888888891</v>
      </c>
      <c r="E28" s="129">
        <v>0.2819444444444445</v>
      </c>
      <c r="F28" s="129">
        <v>0.28819444444444448</v>
      </c>
      <c r="G28" s="129">
        <v>0.30000000000000004</v>
      </c>
      <c r="H28" s="129">
        <v>0.31180555555555561</v>
      </c>
      <c r="I28" s="129">
        <v>0.32361111111111118</v>
      </c>
      <c r="J28" s="129">
        <v>0.33541666666666675</v>
      </c>
      <c r="K28" s="129">
        <v>0.34722222222222232</v>
      </c>
      <c r="L28" s="129">
        <v>0.35902777777777789</v>
      </c>
      <c r="M28" s="129"/>
      <c r="N28" s="129">
        <v>0.37083333333333346</v>
      </c>
      <c r="O28" s="129">
        <v>0.38263888888888903</v>
      </c>
      <c r="P28" s="129">
        <v>0.3944444444444446</v>
      </c>
      <c r="Q28" s="129"/>
      <c r="R28" s="129"/>
      <c r="S28" s="129">
        <v>0.42986111111111119</v>
      </c>
      <c r="T28" s="129"/>
      <c r="U28" s="129"/>
      <c r="V28" s="129"/>
      <c r="W28" s="129">
        <v>0.4604166666666667</v>
      </c>
      <c r="X28" s="129">
        <v>0.4916666666666667</v>
      </c>
      <c r="Y28" s="129">
        <v>0.5229166666666667</v>
      </c>
      <c r="Z28" s="129">
        <v>0.5541666666666667</v>
      </c>
      <c r="AA28" s="129">
        <v>0.5854166666666667</v>
      </c>
      <c r="AB28" s="129">
        <v>0.6118055555555556</v>
      </c>
      <c r="AC28" s="129">
        <v>0.63055555555555554</v>
      </c>
      <c r="AD28" s="129">
        <v>0.64236111111111105</v>
      </c>
      <c r="AE28" s="129">
        <v>0.66111111111111109</v>
      </c>
      <c r="AF28" s="129">
        <v>0.67291666666666672</v>
      </c>
      <c r="AG28" s="129">
        <v>0.68472222222222234</v>
      </c>
      <c r="AH28" s="129">
        <v>0.69652777777777797</v>
      </c>
      <c r="AI28" s="129">
        <v>0.70208333333333328</v>
      </c>
      <c r="AJ28" s="129">
        <v>0.70833333333333359</v>
      </c>
      <c r="AK28" s="129">
        <v>0.72013888888888922</v>
      </c>
      <c r="AL28" s="129">
        <v>0.73194444444444484</v>
      </c>
      <c r="AM28" s="129">
        <v>0.74375000000000047</v>
      </c>
      <c r="AN28" s="129">
        <v>0.75555555555555609</v>
      </c>
      <c r="AO28" s="129">
        <v>0.76736111111111172</v>
      </c>
      <c r="AP28" s="129">
        <v>0.77916666666666734</v>
      </c>
      <c r="AQ28" s="129">
        <v>0.78472222222222221</v>
      </c>
      <c r="AR28" s="129">
        <v>0.79097222222222296</v>
      </c>
      <c r="AS28" s="129">
        <v>0.80277777777777859</v>
      </c>
      <c r="AT28" s="129">
        <v>0.81458333333333421</v>
      </c>
      <c r="AU28" s="129">
        <v>0.80694444444444446</v>
      </c>
      <c r="AV28" s="129">
        <v>0.81875000000000009</v>
      </c>
      <c r="AW28" s="129">
        <v>0.83055555555555571</v>
      </c>
      <c r="AX28" s="129">
        <v>0.84236111111111134</v>
      </c>
      <c r="AY28" s="129">
        <v>0.84999999999999909</v>
      </c>
      <c r="AZ28" s="129">
        <v>0.88124999999999909</v>
      </c>
      <c r="BA28" s="129">
        <v>0.91249999999999909</v>
      </c>
      <c r="BB28" s="129">
        <v>0.94374999999999909</v>
      </c>
    </row>
    <row r="29" spans="1:54" ht="18" customHeight="1">
      <c r="A29" s="109"/>
      <c r="B29" s="126" t="s">
        <v>40</v>
      </c>
      <c r="C29" s="129">
        <v>0.26527777777777778</v>
      </c>
      <c r="D29" s="129">
        <v>0.27708333333333335</v>
      </c>
      <c r="E29" s="129">
        <v>0.28263888888888894</v>
      </c>
      <c r="F29" s="129">
        <v>0.28888888888888892</v>
      </c>
      <c r="G29" s="129">
        <v>0.30069444444444449</v>
      </c>
      <c r="H29" s="129">
        <v>0.31250000000000006</v>
      </c>
      <c r="I29" s="129">
        <v>0.32430555555555562</v>
      </c>
      <c r="J29" s="129">
        <v>0.33611111111111119</v>
      </c>
      <c r="K29" s="129">
        <v>0.34791666666666676</v>
      </c>
      <c r="L29" s="129">
        <v>0.35972222222222233</v>
      </c>
      <c r="M29" s="129"/>
      <c r="N29" s="129">
        <v>0.3715277777777779</v>
      </c>
      <c r="O29" s="129">
        <v>0.38333333333333347</v>
      </c>
      <c r="P29" s="129">
        <v>0.39513888888888904</v>
      </c>
      <c r="Q29" s="129"/>
      <c r="R29" s="129"/>
      <c r="S29" s="129">
        <v>0.43055555555555564</v>
      </c>
      <c r="T29" s="129"/>
      <c r="U29" s="129"/>
      <c r="V29" s="129"/>
      <c r="W29" s="129">
        <v>0.46111111111111108</v>
      </c>
      <c r="X29" s="129">
        <v>0.49236111111111108</v>
      </c>
      <c r="Y29" s="129">
        <v>0.52361111111111103</v>
      </c>
      <c r="Z29" s="129">
        <v>0.55486111111111103</v>
      </c>
      <c r="AA29" s="129">
        <v>0.58611111111111103</v>
      </c>
      <c r="AB29" s="129">
        <v>0.61249999999999993</v>
      </c>
      <c r="AC29" s="129">
        <v>0.63124999999999998</v>
      </c>
      <c r="AD29" s="129">
        <v>0.64305555555555549</v>
      </c>
      <c r="AE29" s="129">
        <v>0.66180555555555554</v>
      </c>
      <c r="AF29" s="129">
        <v>0.67361111111111116</v>
      </c>
      <c r="AG29" s="129">
        <v>0.68541666666666679</v>
      </c>
      <c r="AH29" s="129">
        <v>0.69722222222222241</v>
      </c>
      <c r="AI29" s="129">
        <v>0.70277777777777772</v>
      </c>
      <c r="AJ29" s="129">
        <v>0.70902777777777803</v>
      </c>
      <c r="AK29" s="129">
        <v>0.72083333333333366</v>
      </c>
      <c r="AL29" s="129">
        <v>0.73263888888888928</v>
      </c>
      <c r="AM29" s="129">
        <v>0.74444444444444491</v>
      </c>
      <c r="AN29" s="129">
        <v>0.75625000000000053</v>
      </c>
      <c r="AO29" s="129">
        <v>0.76805555555555616</v>
      </c>
      <c r="AP29" s="129">
        <v>0.77986111111111178</v>
      </c>
      <c r="AQ29" s="129">
        <v>0.78541666666666665</v>
      </c>
      <c r="AR29" s="129">
        <v>0.79166666666666741</v>
      </c>
      <c r="AS29" s="129">
        <v>0.80347222222222303</v>
      </c>
      <c r="AT29" s="129">
        <v>0.81527777777777866</v>
      </c>
      <c r="AU29" s="129">
        <v>0.80763888888888891</v>
      </c>
      <c r="AV29" s="129">
        <v>0.81944444444444453</v>
      </c>
      <c r="AW29" s="129">
        <v>0.83125000000000016</v>
      </c>
      <c r="AX29" s="129">
        <v>0.84305555555555578</v>
      </c>
      <c r="AY29" s="129">
        <v>0.85069444444444353</v>
      </c>
      <c r="AZ29" s="129">
        <v>0.88194444444444353</v>
      </c>
      <c r="BA29" s="129">
        <v>0.91319444444444353</v>
      </c>
      <c r="BB29" s="129">
        <v>0.94444444444444353</v>
      </c>
    </row>
    <row r="30" spans="1:54" ht="18" customHeight="1">
      <c r="A30" s="109"/>
      <c r="B30" s="126" t="s">
        <v>41</v>
      </c>
      <c r="C30" s="129">
        <v>0.26597222222222222</v>
      </c>
      <c r="D30" s="129">
        <v>0.27777777777777779</v>
      </c>
      <c r="E30" s="129">
        <v>0.28333333333333338</v>
      </c>
      <c r="F30" s="129">
        <v>0.28958333333333336</v>
      </c>
      <c r="G30" s="129">
        <v>0.30138888888888893</v>
      </c>
      <c r="H30" s="129">
        <v>0.3131944444444445</v>
      </c>
      <c r="I30" s="129">
        <v>0.32500000000000007</v>
      </c>
      <c r="J30" s="129">
        <v>0.33680555555555564</v>
      </c>
      <c r="K30" s="129">
        <v>0.3486111111111112</v>
      </c>
      <c r="L30" s="129">
        <v>0.36041666666666677</v>
      </c>
      <c r="M30" s="129"/>
      <c r="N30" s="129">
        <v>0.37222222222222234</v>
      </c>
      <c r="O30" s="129">
        <v>0.38402777777777791</v>
      </c>
      <c r="P30" s="129">
        <v>0.39583333333333348</v>
      </c>
      <c r="Q30" s="129"/>
      <c r="R30" s="129"/>
      <c r="S30" s="129">
        <v>0.43125000000000008</v>
      </c>
      <c r="T30" s="129"/>
      <c r="U30" s="129"/>
      <c r="V30" s="129"/>
      <c r="W30" s="129">
        <v>0.46180555555555558</v>
      </c>
      <c r="X30" s="129">
        <v>0.49305555555555558</v>
      </c>
      <c r="Y30" s="129">
        <v>0.52430555555555558</v>
      </c>
      <c r="Z30" s="129">
        <v>0.55555555555555558</v>
      </c>
      <c r="AA30" s="129">
        <v>0.58680555555555558</v>
      </c>
      <c r="AB30" s="129">
        <v>0.61319444444444449</v>
      </c>
      <c r="AC30" s="129">
        <v>0.63194444444444442</v>
      </c>
      <c r="AD30" s="129">
        <v>0.64374999999999993</v>
      </c>
      <c r="AE30" s="129">
        <v>0.66249999999999998</v>
      </c>
      <c r="AF30" s="129">
        <v>0.6743055555555556</v>
      </c>
      <c r="AG30" s="129">
        <v>0.68611111111111123</v>
      </c>
      <c r="AH30" s="129">
        <v>0.69791666666666685</v>
      </c>
      <c r="AI30" s="129">
        <v>0.70347222222222217</v>
      </c>
      <c r="AJ30" s="129">
        <v>0.70972222222222248</v>
      </c>
      <c r="AK30" s="129">
        <v>0.7215277777777781</v>
      </c>
      <c r="AL30" s="129">
        <v>0.73333333333333373</v>
      </c>
      <c r="AM30" s="129">
        <v>0.74513888888888935</v>
      </c>
      <c r="AN30" s="129">
        <v>0.75694444444444497</v>
      </c>
      <c r="AO30" s="129">
        <v>0.7687500000000006</v>
      </c>
      <c r="AP30" s="129">
        <v>0.78055555555555622</v>
      </c>
      <c r="AQ30" s="129">
        <v>0.78611111111111109</v>
      </c>
      <c r="AR30" s="129">
        <v>0.79236111111111185</v>
      </c>
      <c r="AS30" s="129">
        <v>0.80416666666666747</v>
      </c>
      <c r="AT30" s="129">
        <v>0.8159722222222231</v>
      </c>
      <c r="AU30" s="129">
        <v>0.80833333333333324</v>
      </c>
      <c r="AV30" s="129">
        <v>0.82013888888888886</v>
      </c>
      <c r="AW30" s="129">
        <v>0.83194444444444449</v>
      </c>
      <c r="AX30" s="129">
        <v>0.84375000000000011</v>
      </c>
      <c r="AY30" s="129">
        <v>0.85138888888888786</v>
      </c>
      <c r="AZ30" s="129">
        <v>0.88263888888888786</v>
      </c>
      <c r="BA30" s="129">
        <v>0.91388888888888786</v>
      </c>
      <c r="BB30" s="129">
        <v>0.94513888888888786</v>
      </c>
    </row>
    <row r="31" spans="1:54" ht="18" customHeight="1">
      <c r="A31" s="109"/>
      <c r="B31" s="126" t="s">
        <v>42</v>
      </c>
      <c r="C31" s="129">
        <v>0.26666666666666666</v>
      </c>
      <c r="D31" s="129">
        <v>0.27847222222222223</v>
      </c>
      <c r="E31" s="129">
        <v>0.28402777777777782</v>
      </c>
      <c r="F31" s="129">
        <v>0.2902777777777778</v>
      </c>
      <c r="G31" s="129">
        <v>0.30208333333333337</v>
      </c>
      <c r="H31" s="129">
        <v>0.31388888888888894</v>
      </c>
      <c r="I31" s="129">
        <v>0.32569444444444451</v>
      </c>
      <c r="J31" s="129">
        <v>0.33750000000000008</v>
      </c>
      <c r="K31" s="129">
        <v>0.34930555555555565</v>
      </c>
      <c r="L31" s="129">
        <v>0.36111111111111122</v>
      </c>
      <c r="M31" s="129"/>
      <c r="N31" s="129">
        <v>0.37291666666666679</v>
      </c>
      <c r="O31" s="129">
        <v>0.38472222222222235</v>
      </c>
      <c r="P31" s="129">
        <v>0.39652777777777792</v>
      </c>
      <c r="Q31" s="129"/>
      <c r="R31" s="129"/>
      <c r="S31" s="129">
        <v>0.43194444444444452</v>
      </c>
      <c r="T31" s="129"/>
      <c r="U31" s="129"/>
      <c r="V31" s="129"/>
      <c r="W31" s="129">
        <v>0.46319444444444446</v>
      </c>
      <c r="X31" s="129">
        <v>0.49444444444444446</v>
      </c>
      <c r="Y31" s="129">
        <v>0.52569444444444446</v>
      </c>
      <c r="Z31" s="129">
        <v>0.55694444444444446</v>
      </c>
      <c r="AA31" s="129">
        <v>0.58819444444444446</v>
      </c>
      <c r="AB31" s="129">
        <v>0.61388888888888882</v>
      </c>
      <c r="AC31" s="129">
        <v>0.63263888888888886</v>
      </c>
      <c r="AD31" s="129">
        <v>0.64444444444444438</v>
      </c>
      <c r="AE31" s="129">
        <v>0.66319444444444442</v>
      </c>
      <c r="AF31" s="129">
        <v>0.67500000000000004</v>
      </c>
      <c r="AG31" s="129">
        <v>0.68680555555555567</v>
      </c>
      <c r="AH31" s="129">
        <v>0.69861111111111129</v>
      </c>
      <c r="AI31" s="129">
        <v>0.70416666666666661</v>
      </c>
      <c r="AJ31" s="129">
        <v>0.71041666666666692</v>
      </c>
      <c r="AK31" s="129">
        <v>0.72222222222222254</v>
      </c>
      <c r="AL31" s="129">
        <v>0.73402777777777817</v>
      </c>
      <c r="AM31" s="129">
        <v>0.74583333333333379</v>
      </c>
      <c r="AN31" s="129">
        <v>0.75763888888888942</v>
      </c>
      <c r="AO31" s="129">
        <v>0.76944444444444504</v>
      </c>
      <c r="AP31" s="129">
        <v>0.78125000000000067</v>
      </c>
      <c r="AQ31" s="129">
        <v>0.78680555555555554</v>
      </c>
      <c r="AR31" s="129">
        <v>0.79305555555555629</v>
      </c>
      <c r="AS31" s="129">
        <v>0.80486111111111192</v>
      </c>
      <c r="AT31" s="129">
        <v>0.81666666666666754</v>
      </c>
      <c r="AU31" s="129">
        <v>0.80902777777777779</v>
      </c>
      <c r="AV31" s="129">
        <v>0.82083333333333341</v>
      </c>
      <c r="AW31" s="129">
        <v>0.83263888888888904</v>
      </c>
      <c r="AX31" s="129">
        <v>0.84444444444444466</v>
      </c>
      <c r="AY31" s="129">
        <v>0.85208333333333242</v>
      </c>
      <c r="AZ31" s="129">
        <v>0.88333333333333242</v>
      </c>
      <c r="BA31" s="129">
        <v>0.91458333333333242</v>
      </c>
      <c r="BB31" s="129">
        <v>0.94583333333333242</v>
      </c>
    </row>
    <row r="32" spans="1:54" ht="18" customHeight="1">
      <c r="A32" s="109"/>
      <c r="B32" s="126" t="s">
        <v>66</v>
      </c>
      <c r="C32" s="129">
        <v>0.2673611111111111</v>
      </c>
      <c r="D32" s="129">
        <v>0.27916666666666667</v>
      </c>
      <c r="E32" s="129">
        <v>0.28472222222222227</v>
      </c>
      <c r="F32" s="129">
        <v>0.29097222222222224</v>
      </c>
      <c r="G32" s="129">
        <v>0.30277777777777781</v>
      </c>
      <c r="H32" s="129">
        <v>0.31458333333333338</v>
      </c>
      <c r="I32" s="129">
        <v>0.32638888888888895</v>
      </c>
      <c r="J32" s="129">
        <v>0.33819444444444452</v>
      </c>
      <c r="K32" s="129">
        <v>0.35000000000000009</v>
      </c>
      <c r="L32" s="129">
        <v>0.36180555555555566</v>
      </c>
      <c r="M32" s="129"/>
      <c r="N32" s="129">
        <v>0.37361111111111123</v>
      </c>
      <c r="O32" s="129">
        <v>0.3854166666666668</v>
      </c>
      <c r="P32" s="129">
        <v>0.39722222222222237</v>
      </c>
      <c r="Q32" s="129"/>
      <c r="R32" s="129"/>
      <c r="S32" s="129">
        <v>0.43263888888888896</v>
      </c>
      <c r="T32" s="129"/>
      <c r="U32" s="129"/>
      <c r="V32" s="129"/>
      <c r="W32" s="129">
        <v>0.46388888888888885</v>
      </c>
      <c r="X32" s="129">
        <v>0.49513888888888885</v>
      </c>
      <c r="Y32" s="129">
        <v>0.5263888888888888</v>
      </c>
      <c r="Z32" s="129">
        <v>0.5576388888888888</v>
      </c>
      <c r="AA32" s="129">
        <v>0.5888888888888888</v>
      </c>
      <c r="AB32" s="129">
        <v>0.61458333333333337</v>
      </c>
      <c r="AC32" s="129">
        <v>0.6333333333333333</v>
      </c>
      <c r="AD32" s="129">
        <v>0.64513888888888882</v>
      </c>
      <c r="AE32" s="129">
        <v>0.66388888888888886</v>
      </c>
      <c r="AF32" s="129">
        <v>0.67569444444444449</v>
      </c>
      <c r="AG32" s="129">
        <v>0.68750000000000011</v>
      </c>
      <c r="AH32" s="129">
        <v>0.69930555555555574</v>
      </c>
      <c r="AI32" s="129">
        <v>0.70486111111111105</v>
      </c>
      <c r="AJ32" s="129">
        <v>0.71111111111111136</v>
      </c>
      <c r="AK32" s="129">
        <v>0.72291666666666698</v>
      </c>
      <c r="AL32" s="129">
        <v>0.73472222222222261</v>
      </c>
      <c r="AM32" s="129">
        <v>0.74652777777777823</v>
      </c>
      <c r="AN32" s="129">
        <v>0.75833333333333386</v>
      </c>
      <c r="AO32" s="129">
        <v>0.77013888888888948</v>
      </c>
      <c r="AP32" s="129">
        <v>0.78194444444444511</v>
      </c>
      <c r="AQ32" s="129">
        <v>0.78749999999999998</v>
      </c>
      <c r="AR32" s="129">
        <v>0.79375000000000073</v>
      </c>
      <c r="AS32" s="129">
        <v>0.80555555555555636</v>
      </c>
      <c r="AT32" s="129">
        <v>0.81736111111111198</v>
      </c>
      <c r="AU32" s="129">
        <v>0.80972222222222223</v>
      </c>
      <c r="AV32" s="129">
        <v>0.82152777777777786</v>
      </c>
      <c r="AW32" s="129">
        <v>0.83333333333333348</v>
      </c>
      <c r="AX32" s="129">
        <v>0.84513888888888911</v>
      </c>
      <c r="AY32" s="129">
        <v>0.85277777777777686</v>
      </c>
      <c r="AZ32" s="129">
        <v>0.88402777777777686</v>
      </c>
      <c r="BA32" s="129">
        <v>0.91527777777777686</v>
      </c>
      <c r="BB32" s="129">
        <v>0.94652777777777686</v>
      </c>
    </row>
    <row r="33" spans="1:54" ht="18" customHeight="1">
      <c r="A33" s="109"/>
      <c r="B33" s="126" t="s">
        <v>43</v>
      </c>
      <c r="C33" s="129">
        <v>0.26805555555555555</v>
      </c>
      <c r="D33" s="129">
        <v>0.27986111111111112</v>
      </c>
      <c r="E33" s="129">
        <v>0.28541666666666671</v>
      </c>
      <c r="F33" s="129">
        <v>0.29166666666666669</v>
      </c>
      <c r="G33" s="129">
        <v>0.30347222222222225</v>
      </c>
      <c r="H33" s="129">
        <v>0.31527777777777782</v>
      </c>
      <c r="I33" s="129">
        <v>0.32708333333333339</v>
      </c>
      <c r="J33" s="129">
        <v>0.33888888888888896</v>
      </c>
      <c r="K33" s="129">
        <v>0.35069444444444453</v>
      </c>
      <c r="L33" s="129">
        <v>0.3625000000000001</v>
      </c>
      <c r="M33" s="129"/>
      <c r="N33" s="129">
        <v>0.37430555555555567</v>
      </c>
      <c r="O33" s="129">
        <v>0.38611111111111124</v>
      </c>
      <c r="P33" s="129">
        <v>0.39791666666666681</v>
      </c>
      <c r="Q33" s="129"/>
      <c r="R33" s="129"/>
      <c r="S33" s="129">
        <v>0.4333333333333334</v>
      </c>
      <c r="T33" s="129"/>
      <c r="U33" s="129"/>
      <c r="V33" s="129"/>
      <c r="W33" s="129">
        <v>0.46527777777777773</v>
      </c>
      <c r="X33" s="129">
        <v>0.49652777777777773</v>
      </c>
      <c r="Y33" s="129">
        <v>0.52777777777777768</v>
      </c>
      <c r="Z33" s="129">
        <v>0.55902777777777768</v>
      </c>
      <c r="AA33" s="129">
        <v>0.59027777777777768</v>
      </c>
      <c r="AB33" s="129">
        <v>0.61527777777777781</v>
      </c>
      <c r="AC33" s="129">
        <v>0.63402777777777775</v>
      </c>
      <c r="AD33" s="129">
        <v>0.64583333333333326</v>
      </c>
      <c r="AE33" s="129">
        <v>0.6645833333333333</v>
      </c>
      <c r="AF33" s="129">
        <v>0.67638888888888893</v>
      </c>
      <c r="AG33" s="129">
        <v>0.68819444444444455</v>
      </c>
      <c r="AH33" s="129">
        <v>0.70000000000000018</v>
      </c>
      <c r="AI33" s="129">
        <v>0.70555555555555549</v>
      </c>
      <c r="AJ33" s="129">
        <v>0.7118055555555558</v>
      </c>
      <c r="AK33" s="129">
        <v>0.72361111111111143</v>
      </c>
      <c r="AL33" s="129">
        <v>0.73541666666666705</v>
      </c>
      <c r="AM33" s="129">
        <v>0.74722222222222268</v>
      </c>
      <c r="AN33" s="129">
        <v>0.7590277777777783</v>
      </c>
      <c r="AO33" s="129">
        <v>0.77083333333333393</v>
      </c>
      <c r="AP33" s="129">
        <v>0.78263888888888955</v>
      </c>
      <c r="AQ33" s="129">
        <v>0.78819444444444442</v>
      </c>
      <c r="AR33" s="129">
        <v>0.79444444444444517</v>
      </c>
      <c r="AS33" s="129">
        <v>0.8062500000000008</v>
      </c>
      <c r="AT33" s="129">
        <v>0.81805555555555642</v>
      </c>
      <c r="AU33" s="129">
        <v>0.81041666666666667</v>
      </c>
      <c r="AV33" s="129">
        <v>0.8222222222222223</v>
      </c>
      <c r="AW33" s="129">
        <v>0.83402777777777792</v>
      </c>
      <c r="AX33" s="129">
        <v>0.84583333333333355</v>
      </c>
      <c r="AY33" s="129">
        <v>0.8534722222222213</v>
      </c>
      <c r="AZ33" s="129">
        <v>0.8847222222222213</v>
      </c>
      <c r="BA33" s="129">
        <v>0.9159722222222213</v>
      </c>
      <c r="BB33" s="129">
        <v>0.9472222222222213</v>
      </c>
    </row>
    <row r="34" spans="1:54" ht="18" customHeight="1">
      <c r="A34" s="109"/>
      <c r="B34" s="126" t="s">
        <v>65</v>
      </c>
      <c r="C34" s="129">
        <v>0.26874999999999999</v>
      </c>
      <c r="D34" s="129">
        <v>0.28055555555555556</v>
      </c>
      <c r="E34" s="129">
        <v>0.28611111111111115</v>
      </c>
      <c r="F34" s="129">
        <v>0.29236111111111113</v>
      </c>
      <c r="G34" s="129">
        <v>0.3041666666666667</v>
      </c>
      <c r="H34" s="129">
        <v>0.31597222222222227</v>
      </c>
      <c r="I34" s="129">
        <v>0.32777777777777783</v>
      </c>
      <c r="J34" s="129">
        <v>0.3395833333333334</v>
      </c>
      <c r="K34" s="129">
        <v>0.35138888888888897</v>
      </c>
      <c r="L34" s="129">
        <v>0.36319444444444454</v>
      </c>
      <c r="M34" s="129"/>
      <c r="N34" s="129">
        <v>0.37500000000000011</v>
      </c>
      <c r="O34" s="129">
        <v>0.38680555555555568</v>
      </c>
      <c r="P34" s="129">
        <v>0.39861111111111125</v>
      </c>
      <c r="Q34" s="129"/>
      <c r="R34" s="129"/>
      <c r="S34" s="129">
        <v>0.43402777777777773</v>
      </c>
      <c r="T34" s="129"/>
      <c r="U34" s="129"/>
      <c r="V34" s="129"/>
      <c r="W34" s="129">
        <v>0.46597222222222223</v>
      </c>
      <c r="X34" s="129">
        <v>0.49722222222222223</v>
      </c>
      <c r="Y34" s="129">
        <v>0.52847222222222223</v>
      </c>
      <c r="Z34" s="129">
        <v>0.55972222222222223</v>
      </c>
      <c r="AA34" s="129">
        <v>0.59097222222222223</v>
      </c>
      <c r="AB34" s="129">
        <v>0.61597222222222225</v>
      </c>
      <c r="AC34" s="129">
        <v>0.63472222222222219</v>
      </c>
      <c r="AD34" s="129">
        <v>0.64652777777777781</v>
      </c>
      <c r="AE34" s="129">
        <v>0.66527777777777775</v>
      </c>
      <c r="AF34" s="129">
        <v>0.67708333333333337</v>
      </c>
      <c r="AG34" s="129">
        <v>0.68888888888888899</v>
      </c>
      <c r="AH34" s="129">
        <v>0.70069444444444462</v>
      </c>
      <c r="AI34" s="129">
        <v>0.70624999999999993</v>
      </c>
      <c r="AJ34" s="129">
        <v>0.71250000000000024</v>
      </c>
      <c r="AK34" s="129">
        <v>0.72430555555555587</v>
      </c>
      <c r="AL34" s="129">
        <v>0.73611111111111149</v>
      </c>
      <c r="AM34" s="129">
        <v>0.74791666666666712</v>
      </c>
      <c r="AN34" s="129">
        <v>0.75972222222222274</v>
      </c>
      <c r="AO34" s="129">
        <v>0.77152777777777837</v>
      </c>
      <c r="AP34" s="129">
        <v>0.78333333333333399</v>
      </c>
      <c r="AQ34" s="129">
        <v>0.78888888888888886</v>
      </c>
      <c r="AR34" s="129">
        <v>0.79513888888888962</v>
      </c>
      <c r="AS34" s="129">
        <v>0.80694444444444524</v>
      </c>
      <c r="AT34" s="129">
        <v>0.81875000000000087</v>
      </c>
      <c r="AU34" s="129">
        <v>0.81111111111111101</v>
      </c>
      <c r="AV34" s="129">
        <v>0.82291666666666663</v>
      </c>
      <c r="AW34" s="129">
        <v>0.83472222222222225</v>
      </c>
      <c r="AX34" s="129">
        <v>0.84652777777777788</v>
      </c>
      <c r="AY34" s="129">
        <v>0.85416666666666563</v>
      </c>
      <c r="AZ34" s="129">
        <v>0.88541666666666563</v>
      </c>
      <c r="BA34" s="129">
        <v>0.91666666666666563</v>
      </c>
      <c r="BB34" s="129">
        <v>0.94791666666666563</v>
      </c>
    </row>
    <row r="35" spans="1:54" ht="18" customHeight="1">
      <c r="A35" s="109"/>
      <c r="B35" s="126" t="s">
        <v>44</v>
      </c>
      <c r="C35" s="129">
        <v>0.26944444444444443</v>
      </c>
      <c r="D35" s="129">
        <v>0.28125</v>
      </c>
      <c r="E35" s="129">
        <v>0.28680555555555559</v>
      </c>
      <c r="F35" s="129">
        <v>0.29305555555555557</v>
      </c>
      <c r="G35" s="129">
        <v>0.30486111111111114</v>
      </c>
      <c r="H35" s="129">
        <v>0.31666666666666671</v>
      </c>
      <c r="I35" s="129">
        <v>0.32847222222222228</v>
      </c>
      <c r="J35" s="129">
        <v>0.34027777777777785</v>
      </c>
      <c r="K35" s="129">
        <v>0.35208333333333341</v>
      </c>
      <c r="L35" s="129">
        <v>0.36388888888888898</v>
      </c>
      <c r="M35" s="129"/>
      <c r="N35" s="129">
        <v>0.37569444444444455</v>
      </c>
      <c r="O35" s="129">
        <v>0.38750000000000012</v>
      </c>
      <c r="P35" s="129">
        <v>0.39930555555555569</v>
      </c>
      <c r="Q35" s="129"/>
      <c r="R35" s="129"/>
      <c r="S35" s="129">
        <v>0.43472222222222229</v>
      </c>
      <c r="T35" s="129"/>
      <c r="U35" s="129"/>
      <c r="V35" s="129"/>
      <c r="W35" s="129">
        <v>0.46666666666666662</v>
      </c>
      <c r="X35" s="129">
        <v>0.49791666666666662</v>
      </c>
      <c r="Y35" s="129">
        <v>0.52916666666666656</v>
      </c>
      <c r="Z35" s="129">
        <v>0.56041666666666656</v>
      </c>
      <c r="AA35" s="129">
        <v>0.59166666666666656</v>
      </c>
      <c r="AB35" s="129">
        <v>0.6166666666666667</v>
      </c>
      <c r="AC35" s="129">
        <v>0.63541666666666663</v>
      </c>
      <c r="AD35" s="129">
        <v>0.64722222222222214</v>
      </c>
      <c r="AE35" s="129">
        <v>0.66597222222222219</v>
      </c>
      <c r="AF35" s="129">
        <v>0.67777777777777781</v>
      </c>
      <c r="AG35" s="129">
        <v>0.68958333333333344</v>
      </c>
      <c r="AH35" s="129">
        <v>0.70138888888888906</v>
      </c>
      <c r="AI35" s="129">
        <v>0.70694444444444438</v>
      </c>
      <c r="AJ35" s="129">
        <v>0.71319444444444469</v>
      </c>
      <c r="AK35" s="129">
        <v>0.72500000000000031</v>
      </c>
      <c r="AL35" s="129">
        <v>0.73680555555555594</v>
      </c>
      <c r="AM35" s="129">
        <v>0.74861111111111156</v>
      </c>
      <c r="AN35" s="129">
        <v>0.76041666666666718</v>
      </c>
      <c r="AO35" s="129">
        <v>0.77222222222222281</v>
      </c>
      <c r="AP35" s="129">
        <v>0.78402777777777843</v>
      </c>
      <c r="AQ35" s="129">
        <v>0.7895833333333333</v>
      </c>
      <c r="AR35" s="129">
        <v>0.79583333333333406</v>
      </c>
      <c r="AS35" s="129">
        <v>0.80763888888888968</v>
      </c>
      <c r="AT35" s="129">
        <v>0.81944444444444531</v>
      </c>
      <c r="AU35" s="129">
        <v>0.81180555555555556</v>
      </c>
      <c r="AV35" s="129">
        <v>0.82361111111111118</v>
      </c>
      <c r="AW35" s="129">
        <v>0.83541666666666681</v>
      </c>
      <c r="AX35" s="129">
        <v>0.84722222222222243</v>
      </c>
      <c r="AY35" s="129">
        <v>0.85486111111111018</v>
      </c>
      <c r="AZ35" s="129">
        <v>0.88611111111111018</v>
      </c>
      <c r="BA35" s="129">
        <v>0.91736111111111018</v>
      </c>
      <c r="BB35" s="129">
        <v>0.94861111111111018</v>
      </c>
    </row>
    <row r="36" spans="1:54" ht="18" customHeight="1">
      <c r="A36" s="109"/>
      <c r="B36" s="126" t="s">
        <v>45</v>
      </c>
      <c r="C36" s="129">
        <v>0.27013888888888887</v>
      </c>
      <c r="D36" s="129">
        <v>0.28194444444444444</v>
      </c>
      <c r="E36" s="129">
        <v>0.28750000000000003</v>
      </c>
      <c r="F36" s="129">
        <v>0.29375000000000001</v>
      </c>
      <c r="G36" s="129">
        <v>0.30555555555555558</v>
      </c>
      <c r="H36" s="129">
        <v>0.31736111111111115</v>
      </c>
      <c r="I36" s="129">
        <v>0.32916666666666672</v>
      </c>
      <c r="J36" s="129">
        <v>0.34097222222222229</v>
      </c>
      <c r="K36" s="129">
        <v>0.35277777777777786</v>
      </c>
      <c r="L36" s="129">
        <v>0.36458333333333343</v>
      </c>
      <c r="M36" s="129"/>
      <c r="N36" s="129">
        <v>0.37638888888888899</v>
      </c>
      <c r="O36" s="129">
        <v>0.38819444444444456</v>
      </c>
      <c r="P36" s="129">
        <v>0.40000000000000013</v>
      </c>
      <c r="Q36" s="129"/>
      <c r="R36" s="129"/>
      <c r="S36" s="129">
        <v>0.43541666666666673</v>
      </c>
      <c r="T36" s="129"/>
      <c r="U36" s="129"/>
      <c r="V36" s="129"/>
      <c r="W36" s="129">
        <v>0.46736111111111112</v>
      </c>
      <c r="X36" s="129">
        <v>0.49861111111111112</v>
      </c>
      <c r="Y36" s="129">
        <v>0.52986111111111112</v>
      </c>
      <c r="Z36" s="129">
        <v>0.56111111111111112</v>
      </c>
      <c r="AA36" s="129">
        <v>0.59236111111111112</v>
      </c>
      <c r="AB36" s="129">
        <v>0.61805555555555558</v>
      </c>
      <c r="AC36" s="129">
        <v>0.63680555555555551</v>
      </c>
      <c r="AD36" s="129">
        <v>0.64861111111111103</v>
      </c>
      <c r="AE36" s="129">
        <v>0.66736111111111107</v>
      </c>
      <c r="AF36" s="129">
        <v>0.6791666666666667</v>
      </c>
      <c r="AG36" s="129">
        <v>0.69097222222222232</v>
      </c>
      <c r="AH36" s="129">
        <v>0.70277777777777795</v>
      </c>
      <c r="AI36" s="129">
        <v>0.70833333333333326</v>
      </c>
      <c r="AJ36" s="129">
        <v>0.71458333333333357</v>
      </c>
      <c r="AK36" s="129">
        <v>0.72638888888888919</v>
      </c>
      <c r="AL36" s="129">
        <v>0.73819444444444482</v>
      </c>
      <c r="AM36" s="129">
        <v>0.75000000000000044</v>
      </c>
      <c r="AN36" s="129">
        <v>0.76180555555555607</v>
      </c>
      <c r="AO36" s="129">
        <v>0.77361111111111169</v>
      </c>
      <c r="AP36" s="129">
        <v>0.78541666666666732</v>
      </c>
      <c r="AQ36" s="129">
        <v>0.79097222222222219</v>
      </c>
      <c r="AR36" s="129">
        <v>0.79722222222222294</v>
      </c>
      <c r="AS36" s="129">
        <v>0.80902777777777857</v>
      </c>
      <c r="AT36" s="129">
        <v>0.82083333333333419</v>
      </c>
      <c r="AU36" s="129">
        <v>0.8125</v>
      </c>
      <c r="AV36" s="129">
        <v>0.82430555555555562</v>
      </c>
      <c r="AW36" s="129">
        <v>0.83611111111111125</v>
      </c>
      <c r="AX36" s="129">
        <v>0.84791666666666687</v>
      </c>
      <c r="AY36" s="129">
        <v>0.85555555555555463</v>
      </c>
      <c r="AZ36" s="129">
        <v>0.88680555555555463</v>
      </c>
      <c r="BA36" s="129">
        <v>0.91805555555555463</v>
      </c>
      <c r="BB36" s="129">
        <v>0.94930555555555463</v>
      </c>
    </row>
    <row r="37" spans="1:54" ht="18" customHeight="1">
      <c r="A37" s="109"/>
      <c r="B37" s="126" t="s">
        <v>46</v>
      </c>
      <c r="C37" s="129">
        <v>0.27152777777777776</v>
      </c>
      <c r="D37" s="129">
        <v>0.28333333333333333</v>
      </c>
      <c r="E37" s="129">
        <v>0.28888888888888892</v>
      </c>
      <c r="F37" s="129">
        <v>0.2951388888888889</v>
      </c>
      <c r="G37" s="129">
        <v>0.30694444444444446</v>
      </c>
      <c r="H37" s="129">
        <v>0.31875000000000003</v>
      </c>
      <c r="I37" s="129">
        <v>0.3305555555555556</v>
      </c>
      <c r="J37" s="129">
        <v>0.34236111111111117</v>
      </c>
      <c r="K37" s="129">
        <v>0.35416666666666674</v>
      </c>
      <c r="L37" s="129">
        <v>0.36597222222222231</v>
      </c>
      <c r="M37" s="129"/>
      <c r="N37" s="129">
        <v>0.37777777777777788</v>
      </c>
      <c r="O37" s="129">
        <v>0.38958333333333345</v>
      </c>
      <c r="P37" s="129">
        <v>0.40138888888888902</v>
      </c>
      <c r="Q37" s="129"/>
      <c r="R37" s="129"/>
      <c r="S37" s="129">
        <v>0.43680555555555561</v>
      </c>
      <c r="T37" s="129"/>
      <c r="U37" s="129"/>
      <c r="V37" s="129"/>
      <c r="W37" s="129">
        <v>0.46875</v>
      </c>
      <c r="X37" s="129">
        <v>0.5</v>
      </c>
      <c r="Y37" s="129">
        <v>0.53125</v>
      </c>
      <c r="Z37" s="129">
        <v>0.5625</v>
      </c>
      <c r="AA37" s="129">
        <v>0.59375</v>
      </c>
      <c r="AB37" s="129">
        <v>0.61944444444444446</v>
      </c>
      <c r="AC37" s="129">
        <v>0.6381944444444444</v>
      </c>
      <c r="AD37" s="129">
        <v>0.64999999999999991</v>
      </c>
      <c r="AE37" s="129">
        <v>0.66875000000000007</v>
      </c>
      <c r="AF37" s="129">
        <v>0.68055555555555569</v>
      </c>
      <c r="AG37" s="129">
        <v>0.69236111111111132</v>
      </c>
      <c r="AH37" s="129">
        <v>0.70416666666666694</v>
      </c>
      <c r="AI37" s="129">
        <v>0.70972222222222225</v>
      </c>
      <c r="AJ37" s="129">
        <v>0.71597222222222257</v>
      </c>
      <c r="AK37" s="129">
        <v>0.72777777777777819</v>
      </c>
      <c r="AL37" s="129">
        <v>0.73958333333333381</v>
      </c>
      <c r="AM37" s="129">
        <v>0.75138888888888944</v>
      </c>
      <c r="AN37" s="129">
        <v>0.76319444444444506</v>
      </c>
      <c r="AO37" s="129">
        <v>0.77500000000000069</v>
      </c>
      <c r="AP37" s="129">
        <v>0.78680555555555631</v>
      </c>
      <c r="AQ37" s="129">
        <v>0.79236111111111118</v>
      </c>
      <c r="AR37" s="129">
        <v>0.79861111111111194</v>
      </c>
      <c r="AS37" s="129">
        <v>0.81041666666666756</v>
      </c>
      <c r="AT37" s="129">
        <v>0.82222222222222319</v>
      </c>
      <c r="AU37" s="129">
        <v>0.81388888888888899</v>
      </c>
      <c r="AV37" s="129">
        <v>0.82569444444444462</v>
      </c>
      <c r="AW37" s="129">
        <v>0.83750000000000024</v>
      </c>
      <c r="AX37" s="129">
        <v>0.84930555555555587</v>
      </c>
      <c r="AY37" s="129">
        <v>0.85694444444444362</v>
      </c>
      <c r="AZ37" s="129">
        <v>0.88819444444444362</v>
      </c>
      <c r="BA37" s="129">
        <v>0.91944444444444362</v>
      </c>
      <c r="BB37" s="129">
        <v>0.95069444444444362</v>
      </c>
    </row>
    <row r="38" spans="1:54" ht="18" customHeight="1">
      <c r="A38" s="109"/>
      <c r="B38" s="126" t="s">
        <v>47</v>
      </c>
      <c r="C38" s="129">
        <v>0.2722222222222222</v>
      </c>
      <c r="D38" s="129">
        <v>0.28402777777777777</v>
      </c>
      <c r="E38" s="129">
        <v>0.28958333333333336</v>
      </c>
      <c r="F38" s="129">
        <v>0.29583333333333334</v>
      </c>
      <c r="G38" s="129">
        <v>0.30763888888888891</v>
      </c>
      <c r="H38" s="129">
        <v>0.31944444444444448</v>
      </c>
      <c r="I38" s="129">
        <v>0.33125000000000004</v>
      </c>
      <c r="J38" s="129">
        <v>0.34305555555555561</v>
      </c>
      <c r="K38" s="129">
        <v>0.35486111111111118</v>
      </c>
      <c r="L38" s="129">
        <v>0.36666666666666675</v>
      </c>
      <c r="M38" s="129"/>
      <c r="N38" s="129">
        <v>0.37847222222222232</v>
      </c>
      <c r="O38" s="129">
        <v>0.39027777777777789</v>
      </c>
      <c r="P38" s="129">
        <v>0.40208333333333346</v>
      </c>
      <c r="Q38" s="129"/>
      <c r="R38" s="129"/>
      <c r="S38" s="129">
        <v>0.43750000000000006</v>
      </c>
      <c r="T38" s="129"/>
      <c r="U38" s="129"/>
      <c r="V38" s="129"/>
      <c r="W38" s="129">
        <v>0.4694444444444445</v>
      </c>
      <c r="X38" s="129">
        <v>0.50069444444444455</v>
      </c>
      <c r="Y38" s="129">
        <v>0.53194444444444455</v>
      </c>
      <c r="Z38" s="129">
        <v>0.56319444444444455</v>
      </c>
      <c r="AA38" s="129">
        <v>0.59444444444444455</v>
      </c>
      <c r="AB38" s="129">
        <v>0.62013888888888891</v>
      </c>
      <c r="AC38" s="129">
        <v>0.63888888888888895</v>
      </c>
      <c r="AD38" s="129">
        <v>0.65069444444444446</v>
      </c>
      <c r="AE38" s="129">
        <v>0.6694444444444444</v>
      </c>
      <c r="AF38" s="129">
        <v>0.68125000000000002</v>
      </c>
      <c r="AG38" s="129">
        <v>0.69305555555555565</v>
      </c>
      <c r="AH38" s="129">
        <v>0.70486111111111127</v>
      </c>
      <c r="AI38" s="129">
        <v>0.71041666666666659</v>
      </c>
      <c r="AJ38" s="129">
        <v>0.7166666666666669</v>
      </c>
      <c r="AK38" s="129">
        <v>0.72847222222222252</v>
      </c>
      <c r="AL38" s="129">
        <v>0.74027777777777815</v>
      </c>
      <c r="AM38" s="129">
        <v>0.75208333333333377</v>
      </c>
      <c r="AN38" s="129">
        <v>0.76388888888888939</v>
      </c>
      <c r="AO38" s="129">
        <v>0.77569444444444502</v>
      </c>
      <c r="AP38" s="129">
        <v>0.78750000000000064</v>
      </c>
      <c r="AQ38" s="129">
        <v>0.79305555555555551</v>
      </c>
      <c r="AR38" s="129">
        <v>0.79930555555555627</v>
      </c>
      <c r="AS38" s="129">
        <v>0.81111111111111189</v>
      </c>
      <c r="AT38" s="129">
        <v>0.82291666666666752</v>
      </c>
      <c r="AU38" s="129">
        <v>0.81458333333333333</v>
      </c>
      <c r="AV38" s="129">
        <v>0.82638888888888895</v>
      </c>
      <c r="AW38" s="129">
        <v>0.83819444444444458</v>
      </c>
      <c r="AX38" s="129">
        <v>0.8500000000000002</v>
      </c>
      <c r="AY38" s="129">
        <v>0.85763888888888795</v>
      </c>
      <c r="AZ38" s="129">
        <v>0.88888888888888795</v>
      </c>
      <c r="BA38" s="129">
        <v>0.92013888888888795</v>
      </c>
      <c r="BB38" s="129">
        <v>0.95138888888888795</v>
      </c>
    </row>
    <row r="39" spans="1:54" ht="18" customHeight="1">
      <c r="A39" s="109"/>
      <c r="B39" s="126" t="s">
        <v>48</v>
      </c>
      <c r="C39" s="129">
        <v>0.27291666666666664</v>
      </c>
      <c r="D39" s="129">
        <v>0.28472222222222221</v>
      </c>
      <c r="E39" s="129">
        <v>0.2902777777777778</v>
      </c>
      <c r="F39" s="129">
        <v>0.29652777777777778</v>
      </c>
      <c r="G39" s="129">
        <v>0.30833333333333335</v>
      </c>
      <c r="H39" s="129">
        <v>0.32013888888888892</v>
      </c>
      <c r="I39" s="129">
        <v>0.33194444444444449</v>
      </c>
      <c r="J39" s="129">
        <v>0.34375000000000006</v>
      </c>
      <c r="K39" s="129">
        <v>0.35555555555555562</v>
      </c>
      <c r="L39" s="129">
        <v>0.36736111111111119</v>
      </c>
      <c r="M39" s="129"/>
      <c r="N39" s="129">
        <v>0.37916666666666676</v>
      </c>
      <c r="O39" s="129">
        <v>0.39097222222222233</v>
      </c>
      <c r="P39" s="129">
        <v>0.4027777777777779</v>
      </c>
      <c r="Q39" s="129"/>
      <c r="R39" s="129"/>
      <c r="S39" s="129">
        <v>0.4381944444444445</v>
      </c>
      <c r="T39" s="129"/>
      <c r="U39" s="129"/>
      <c r="V39" s="129"/>
      <c r="W39" s="129">
        <v>0.47013888888888888</v>
      </c>
      <c r="X39" s="129">
        <v>0.50138888888888888</v>
      </c>
      <c r="Y39" s="129">
        <v>0.53263888888888888</v>
      </c>
      <c r="Z39" s="129">
        <v>0.56388888888888888</v>
      </c>
      <c r="AA39" s="129">
        <v>0.59513888888888888</v>
      </c>
      <c r="AB39" s="129">
        <v>0.62083333333333335</v>
      </c>
      <c r="AC39" s="129">
        <v>0.63958333333333328</v>
      </c>
      <c r="AD39" s="129">
        <v>0.6513888888888888</v>
      </c>
      <c r="AE39" s="129">
        <v>0.67013888888888884</v>
      </c>
      <c r="AF39" s="129">
        <v>0.68194444444444446</v>
      </c>
      <c r="AG39" s="129">
        <v>0.69375000000000009</v>
      </c>
      <c r="AH39" s="129">
        <v>0.70555555555555571</v>
      </c>
      <c r="AI39" s="129">
        <v>0.71111111111111103</v>
      </c>
      <c r="AJ39" s="129">
        <v>0.71736111111111134</v>
      </c>
      <c r="AK39" s="129">
        <v>0.72916666666666696</v>
      </c>
      <c r="AL39" s="129">
        <v>0.74097222222222259</v>
      </c>
      <c r="AM39" s="129">
        <v>0.75277777777777821</v>
      </c>
      <c r="AN39" s="129">
        <v>0.76458333333333384</v>
      </c>
      <c r="AO39" s="129">
        <v>0.77638888888888946</v>
      </c>
      <c r="AP39" s="129">
        <v>0.78819444444444509</v>
      </c>
      <c r="AQ39" s="129">
        <v>0.79374999999999996</v>
      </c>
      <c r="AR39" s="129">
        <v>0.80000000000000071</v>
      </c>
      <c r="AS39" s="129">
        <v>0.81180555555555634</v>
      </c>
      <c r="AT39" s="129">
        <v>0.82361111111111196</v>
      </c>
      <c r="AU39" s="129">
        <v>0.81527777777777777</v>
      </c>
      <c r="AV39" s="129">
        <v>0.82708333333333339</v>
      </c>
      <c r="AW39" s="129">
        <v>0.83888888888888902</v>
      </c>
      <c r="AX39" s="129">
        <v>0.85069444444444464</v>
      </c>
      <c r="AY39" s="129">
        <v>0.85833333333333239</v>
      </c>
      <c r="AZ39" s="129">
        <v>0.88958333333333239</v>
      </c>
      <c r="BA39" s="129">
        <v>0.92083333333333239</v>
      </c>
      <c r="BB39" s="129">
        <v>0.95208333333333239</v>
      </c>
    </row>
    <row r="40" spans="1:54" ht="18" customHeight="1">
      <c r="A40" s="109"/>
      <c r="B40" s="126" t="s">
        <v>49</v>
      </c>
      <c r="C40" s="129">
        <v>0.27361111111111108</v>
      </c>
      <c r="D40" s="129">
        <v>0.28541666666666665</v>
      </c>
      <c r="E40" s="129">
        <v>0.29097222222222224</v>
      </c>
      <c r="F40" s="129">
        <v>0.29722222222222222</v>
      </c>
      <c r="G40" s="129">
        <v>0.30902777777777779</v>
      </c>
      <c r="H40" s="129">
        <v>0.32083333333333336</v>
      </c>
      <c r="I40" s="129">
        <v>0.33263888888888893</v>
      </c>
      <c r="J40" s="129">
        <v>0.3444444444444445</v>
      </c>
      <c r="K40" s="129">
        <v>0.35625000000000007</v>
      </c>
      <c r="L40" s="129">
        <v>0.36805555555555564</v>
      </c>
      <c r="M40" s="129"/>
      <c r="N40" s="129">
        <v>0.3798611111111112</v>
      </c>
      <c r="O40" s="129">
        <v>0.39166666666666677</v>
      </c>
      <c r="P40" s="129">
        <v>0.40347222222222234</v>
      </c>
      <c r="Q40" s="129"/>
      <c r="R40" s="129"/>
      <c r="S40" s="129">
        <v>0.43888888888888894</v>
      </c>
      <c r="T40" s="129"/>
      <c r="U40" s="129"/>
      <c r="V40" s="129"/>
      <c r="W40" s="129">
        <v>0.47083333333333338</v>
      </c>
      <c r="X40" s="129">
        <v>0.50208333333333344</v>
      </c>
      <c r="Y40" s="129">
        <v>0.53333333333333344</v>
      </c>
      <c r="Z40" s="129">
        <v>0.56458333333333344</v>
      </c>
      <c r="AA40" s="129">
        <v>0.59583333333333344</v>
      </c>
      <c r="AB40" s="129">
        <v>0.62152777777777779</v>
      </c>
      <c r="AC40" s="129">
        <v>0.64027777777777783</v>
      </c>
      <c r="AD40" s="129">
        <v>0.65208333333333335</v>
      </c>
      <c r="AE40" s="129">
        <v>0.67083333333333339</v>
      </c>
      <c r="AF40" s="129">
        <v>0.68263888888888902</v>
      </c>
      <c r="AG40" s="129">
        <v>0.69444444444444464</v>
      </c>
      <c r="AH40" s="129">
        <v>0.70625000000000027</v>
      </c>
      <c r="AI40" s="129">
        <v>0.71180555555555558</v>
      </c>
      <c r="AJ40" s="129">
        <v>0.71805555555555589</v>
      </c>
      <c r="AK40" s="129">
        <v>0.72986111111111152</v>
      </c>
      <c r="AL40" s="129">
        <v>0.74166666666666714</v>
      </c>
      <c r="AM40" s="129">
        <v>0.75347222222222276</v>
      </c>
      <c r="AN40" s="129">
        <v>0.76527777777777839</v>
      </c>
      <c r="AO40" s="129">
        <v>0.77708333333333401</v>
      </c>
      <c r="AP40" s="129">
        <v>0.78888888888888964</v>
      </c>
      <c r="AQ40" s="129">
        <v>0.79444444444444451</v>
      </c>
      <c r="AR40" s="129">
        <v>0.80069444444444526</v>
      </c>
      <c r="AS40" s="129">
        <v>0.81250000000000089</v>
      </c>
      <c r="AT40" s="129">
        <v>0.82430555555555651</v>
      </c>
      <c r="AU40" s="129">
        <v>0.81597222222222221</v>
      </c>
      <c r="AV40" s="129">
        <v>0.82777777777777783</v>
      </c>
      <c r="AW40" s="129">
        <v>0.83958333333333346</v>
      </c>
      <c r="AX40" s="129">
        <v>0.85138888888888908</v>
      </c>
      <c r="AY40" s="129">
        <v>0.85902777777777684</v>
      </c>
      <c r="AZ40" s="129">
        <v>0.89027777777777684</v>
      </c>
      <c r="BA40" s="129">
        <v>0.92152777777777684</v>
      </c>
      <c r="BB40" s="129">
        <v>0.95277777777777684</v>
      </c>
    </row>
    <row r="41" spans="1:54" ht="18" customHeight="1">
      <c r="A41" s="109"/>
      <c r="B41" s="126" t="s">
        <v>33</v>
      </c>
      <c r="C41" s="129">
        <v>0.27499999999999997</v>
      </c>
      <c r="D41" s="129">
        <v>0.28680555555555554</v>
      </c>
      <c r="E41" s="129">
        <v>0.29236111111111113</v>
      </c>
      <c r="F41" s="129">
        <v>0.2986111111111111</v>
      </c>
      <c r="G41" s="129">
        <v>0.31041666666666667</v>
      </c>
      <c r="H41" s="129">
        <v>0.32222222222222224</v>
      </c>
      <c r="I41" s="129">
        <v>0.33402777777777781</v>
      </c>
      <c r="J41" s="129">
        <v>0.34583333333333338</v>
      </c>
      <c r="K41" s="129">
        <v>0.35763888888888895</v>
      </c>
      <c r="L41" s="129">
        <v>0.36944444444444452</v>
      </c>
      <c r="M41" s="129"/>
      <c r="N41" s="129">
        <v>0.38125000000000009</v>
      </c>
      <c r="O41" s="129">
        <v>0.39305555555555566</v>
      </c>
      <c r="P41" s="129">
        <v>0.40486111111111123</v>
      </c>
      <c r="Q41" s="129"/>
      <c r="R41" s="129"/>
      <c r="S41" s="129">
        <v>0.44027777777777782</v>
      </c>
      <c r="T41" s="129"/>
      <c r="U41" s="129"/>
      <c r="V41" s="129"/>
      <c r="W41" s="129">
        <v>0.47152777777777777</v>
      </c>
      <c r="X41" s="129">
        <v>0.50277777777777777</v>
      </c>
      <c r="Y41" s="129">
        <v>0.53402777777777777</v>
      </c>
      <c r="Z41" s="129">
        <v>0.56527777777777777</v>
      </c>
      <c r="AA41" s="129">
        <v>0.59652777777777777</v>
      </c>
      <c r="AB41" s="129">
        <v>0.62222222222222223</v>
      </c>
      <c r="AC41" s="129">
        <v>0.64097222222222217</v>
      </c>
      <c r="AD41" s="129">
        <v>0.65277777777777768</v>
      </c>
      <c r="AE41" s="129">
        <v>0.67152777777777783</v>
      </c>
      <c r="AF41" s="129">
        <v>0.68333333333333346</v>
      </c>
      <c r="AG41" s="129">
        <v>0.69513888888888908</v>
      </c>
      <c r="AH41" s="129">
        <v>0.70694444444444471</v>
      </c>
      <c r="AI41" s="129">
        <v>0.71250000000000002</v>
      </c>
      <c r="AJ41" s="129">
        <v>0.71875000000000033</v>
      </c>
      <c r="AK41" s="129">
        <v>0.73055555555555596</v>
      </c>
      <c r="AL41" s="129">
        <v>0.74236111111111158</v>
      </c>
      <c r="AM41" s="129">
        <v>0.75416666666666721</v>
      </c>
      <c r="AN41" s="129">
        <v>0.76597222222222283</v>
      </c>
      <c r="AO41" s="129">
        <v>0.77777777777777846</v>
      </c>
      <c r="AP41" s="129">
        <v>0.78958333333333408</v>
      </c>
      <c r="AQ41" s="129">
        <v>0.79513888888888895</v>
      </c>
      <c r="AR41" s="129">
        <v>0.80138888888888971</v>
      </c>
      <c r="AS41" s="129">
        <v>0.81319444444444533</v>
      </c>
      <c r="AT41" s="129">
        <v>0.82500000000000095</v>
      </c>
      <c r="AU41" s="129">
        <v>0.81736111111111109</v>
      </c>
      <c r="AV41" s="129">
        <v>0.82916666666666672</v>
      </c>
      <c r="AW41" s="129">
        <v>0.84097222222222234</v>
      </c>
      <c r="AX41" s="129">
        <v>0.85277777777777797</v>
      </c>
      <c r="AY41" s="129">
        <v>0.86041666666666572</v>
      </c>
      <c r="AZ41" s="129">
        <v>0.89166666666666572</v>
      </c>
      <c r="BA41" s="129">
        <v>0.92291666666666572</v>
      </c>
      <c r="BB41" s="129">
        <v>0.95416666666666572</v>
      </c>
    </row>
    <row r="42" spans="1:54" ht="18" customHeight="1">
      <c r="A42" s="109"/>
    </row>
  </sheetData>
  <pageMargins left="0.7" right="0.7" top="0.75" bottom="0.75" header="0" footer="0"/>
  <pageSetup paperSize="8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42"/>
  <sheetViews>
    <sheetView showGridLines="0" tabSelected="1" zoomScale="75" zoomScaleNormal="75" zoomScaleSheetLayoutView="75" workbookViewId="0">
      <pane xSplit="2" topLeftCell="C1" activePane="topRight" state="frozen"/>
      <selection activeCell="H81" sqref="H81"/>
      <selection pane="topRight" activeCell="F12" sqref="F12"/>
    </sheetView>
  </sheetViews>
  <sheetFormatPr defaultColWidth="12.59765625" defaultRowHeight="18" customHeight="1"/>
  <cols>
    <col min="1" max="1" width="2.19921875" style="120" customWidth="1"/>
    <col min="2" max="2" width="20.19921875" style="119" customWidth="1"/>
    <col min="3" max="3" width="8.59765625" style="119" customWidth="1"/>
    <col min="4" max="4" width="11.19921875" style="119" customWidth="1"/>
    <col min="5" max="5" width="11" style="119" customWidth="1"/>
    <col min="6" max="6" width="9.69921875" style="119" customWidth="1"/>
    <col min="7" max="28" width="9.8984375" style="119" customWidth="1"/>
    <col min="29" max="29" width="2.19921875" style="120" customWidth="1"/>
    <col min="30" max="16384" width="12.59765625" style="119"/>
  </cols>
  <sheetData>
    <row r="1" spans="1:29" s="112" customFormat="1" ht="18" customHeight="1" thickBot="1">
      <c r="A1" s="109"/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C1" s="109"/>
    </row>
    <row r="2" spans="1:29" s="115" customFormat="1" ht="21.75" customHeight="1">
      <c r="A2" s="113"/>
      <c r="B2" s="130" t="str">
        <f>'D02 (Mon-Fri)'!B2</f>
        <v>Route D02: Khayelitsha West - Civic Centre</v>
      </c>
      <c r="C2" s="131"/>
      <c r="D2" s="131"/>
      <c r="E2" s="144"/>
      <c r="F2" s="145"/>
      <c r="G2" s="132"/>
      <c r="H2" s="132"/>
      <c r="I2" s="145"/>
      <c r="J2" s="132"/>
      <c r="K2" s="132"/>
      <c r="L2" s="145"/>
      <c r="M2" s="132"/>
      <c r="N2" s="132"/>
      <c r="O2" s="145"/>
      <c r="P2" s="132"/>
      <c r="Q2" s="132"/>
      <c r="R2" s="145"/>
      <c r="S2" s="132"/>
      <c r="T2" s="132"/>
      <c r="U2" s="145"/>
      <c r="V2" s="132"/>
      <c r="W2" s="132"/>
      <c r="X2" s="145"/>
      <c r="Y2" s="132"/>
      <c r="Z2" s="132"/>
      <c r="AA2" s="132"/>
      <c r="AB2" s="133"/>
      <c r="AC2" s="113"/>
    </row>
    <row r="3" spans="1:29" s="118" customFormat="1" ht="21.75" customHeight="1">
      <c r="A3" s="116"/>
      <c r="B3" s="134" t="s">
        <v>67</v>
      </c>
      <c r="C3" s="135"/>
      <c r="D3" s="135"/>
      <c r="E3" s="146"/>
      <c r="F3" s="147"/>
      <c r="G3" s="135"/>
      <c r="H3" s="135"/>
      <c r="I3" s="147"/>
      <c r="J3" s="135"/>
      <c r="K3" s="135"/>
      <c r="L3" s="147"/>
      <c r="M3" s="135"/>
      <c r="N3" s="135"/>
      <c r="O3" s="147"/>
      <c r="P3" s="135"/>
      <c r="Q3" s="135"/>
      <c r="R3" s="147"/>
      <c r="S3" s="135"/>
      <c r="T3" s="135"/>
      <c r="U3" s="147"/>
      <c r="V3" s="135"/>
      <c r="W3" s="135"/>
      <c r="X3" s="147"/>
      <c r="Y3" s="135"/>
      <c r="Z3" s="135"/>
      <c r="AA3" s="135"/>
      <c r="AB3" s="136"/>
      <c r="AC3" s="116"/>
    </row>
    <row r="4" spans="1:29" s="115" customFormat="1" ht="21.75" customHeight="1" thickBot="1">
      <c r="A4" s="113"/>
      <c r="B4" s="137" t="s">
        <v>64</v>
      </c>
      <c r="C4" s="138"/>
      <c r="D4" s="138"/>
      <c r="E4" s="148"/>
      <c r="F4" s="149"/>
      <c r="G4" s="139"/>
      <c r="H4" s="139"/>
      <c r="I4" s="149"/>
      <c r="J4" s="139"/>
      <c r="K4" s="139"/>
      <c r="L4" s="149"/>
      <c r="M4" s="139"/>
      <c r="N4" s="139"/>
      <c r="O4" s="149"/>
      <c r="P4" s="139"/>
      <c r="Q4" s="139"/>
      <c r="R4" s="149"/>
      <c r="S4" s="139"/>
      <c r="T4" s="139"/>
      <c r="U4" s="149"/>
      <c r="V4" s="139"/>
      <c r="W4" s="139"/>
      <c r="X4" s="149"/>
      <c r="Y4" s="139"/>
      <c r="Z4" s="139"/>
      <c r="AA4" s="139"/>
      <c r="AB4" s="140"/>
      <c r="AC4" s="113"/>
    </row>
    <row r="5" spans="1:29" ht="18" customHeight="1">
      <c r="A5" s="109"/>
      <c r="AA5" s="120"/>
      <c r="AB5" s="120"/>
    </row>
    <row r="6" spans="1:29" ht="18" customHeight="1">
      <c r="B6" s="128" t="s">
        <v>33</v>
      </c>
      <c r="C6" s="127">
        <v>0.21527777777777779</v>
      </c>
      <c r="D6" s="127">
        <v>0.24652777777777779</v>
      </c>
      <c r="E6" s="127">
        <v>0.27777777777777779</v>
      </c>
      <c r="F6" s="127">
        <v>0.30902777777777779</v>
      </c>
      <c r="G6" s="127">
        <v>0.34027777777777779</v>
      </c>
      <c r="H6" s="127">
        <v>0.37152777777777779</v>
      </c>
      <c r="I6" s="127">
        <v>0.40277777777777779</v>
      </c>
      <c r="J6" s="127">
        <v>0.43402777777777779</v>
      </c>
      <c r="K6" s="127">
        <v>0.46527777777777779</v>
      </c>
      <c r="L6" s="127">
        <v>0.49652777777777779</v>
      </c>
      <c r="M6" s="127">
        <v>0.52777777777777779</v>
      </c>
      <c r="N6" s="127">
        <v>0.55902777777777779</v>
      </c>
      <c r="O6" s="127">
        <v>0.59027777777777779</v>
      </c>
      <c r="P6" s="127">
        <v>0.62152777777777779</v>
      </c>
      <c r="Q6" s="127">
        <v>0.65277777777777779</v>
      </c>
      <c r="R6" s="127">
        <v>0.68402777777777779</v>
      </c>
      <c r="S6" s="127">
        <v>0.71527777777777779</v>
      </c>
      <c r="T6" s="127">
        <v>0.74652777777777779</v>
      </c>
      <c r="U6" s="127">
        <v>0.77777777777777779</v>
      </c>
      <c r="V6" s="127">
        <v>0.80902777777777779</v>
      </c>
      <c r="W6" s="127">
        <v>0.84027777777777779</v>
      </c>
      <c r="X6" s="127">
        <v>0.87152777777777779</v>
      </c>
      <c r="Y6" s="120"/>
      <c r="AC6" s="119"/>
    </row>
    <row r="7" spans="1:29" ht="18" customHeight="1">
      <c r="B7" s="128" t="s">
        <v>49</v>
      </c>
      <c r="C7" s="127">
        <v>0.21666666666666667</v>
      </c>
      <c r="D7" s="127">
        <v>0.24791666666666667</v>
      </c>
      <c r="E7" s="127">
        <v>0.27916666666666667</v>
      </c>
      <c r="F7" s="127">
        <v>0.31041666666666667</v>
      </c>
      <c r="G7" s="127">
        <v>0.34166666666666667</v>
      </c>
      <c r="H7" s="127">
        <v>0.37291666666666667</v>
      </c>
      <c r="I7" s="127">
        <v>0.40416666666666667</v>
      </c>
      <c r="J7" s="127">
        <v>0.43541666666666667</v>
      </c>
      <c r="K7" s="127">
        <v>0.46666666666666667</v>
      </c>
      <c r="L7" s="127">
        <v>0.49791666666666667</v>
      </c>
      <c r="M7" s="127">
        <v>0.52916666666666667</v>
      </c>
      <c r="N7" s="127">
        <v>0.56041666666666667</v>
      </c>
      <c r="O7" s="127">
        <v>0.59166666666666667</v>
      </c>
      <c r="P7" s="127">
        <v>0.62291666666666667</v>
      </c>
      <c r="Q7" s="127">
        <v>0.65416666666666667</v>
      </c>
      <c r="R7" s="127">
        <v>0.68541666666666667</v>
      </c>
      <c r="S7" s="127">
        <v>0.71666666666666667</v>
      </c>
      <c r="T7" s="127">
        <v>0.74791666666666667</v>
      </c>
      <c r="U7" s="127">
        <v>0.77916666666666667</v>
      </c>
      <c r="V7" s="127">
        <v>0.81041666666666667</v>
      </c>
      <c r="W7" s="127">
        <v>0.84166666666666667</v>
      </c>
      <c r="X7" s="127">
        <v>0.87291666666666667</v>
      </c>
      <c r="Y7" s="120"/>
      <c r="AC7" s="119"/>
    </row>
    <row r="8" spans="1:29" ht="18" customHeight="1">
      <c r="B8" s="128" t="s">
        <v>48</v>
      </c>
      <c r="C8" s="127">
        <v>0.21736111111111112</v>
      </c>
      <c r="D8" s="127">
        <v>0.24861111111111112</v>
      </c>
      <c r="E8" s="127">
        <v>0.27986111111111112</v>
      </c>
      <c r="F8" s="127">
        <v>0.31111111111111112</v>
      </c>
      <c r="G8" s="127">
        <v>0.34236111111111112</v>
      </c>
      <c r="H8" s="127">
        <v>0.37361111111111112</v>
      </c>
      <c r="I8" s="127">
        <v>0.40486111111111112</v>
      </c>
      <c r="J8" s="127">
        <v>0.43611111111111112</v>
      </c>
      <c r="K8" s="127">
        <v>0.46736111111111112</v>
      </c>
      <c r="L8" s="127">
        <v>0.49861111111111112</v>
      </c>
      <c r="M8" s="127">
        <v>0.52986111111111112</v>
      </c>
      <c r="N8" s="127">
        <v>0.56111111111111112</v>
      </c>
      <c r="O8" s="127">
        <v>0.59236111111111112</v>
      </c>
      <c r="P8" s="127">
        <v>0.62361111111111112</v>
      </c>
      <c r="Q8" s="127">
        <v>0.65486111111111112</v>
      </c>
      <c r="R8" s="127">
        <v>0.68611111111111112</v>
      </c>
      <c r="S8" s="127">
        <v>0.71736111111111112</v>
      </c>
      <c r="T8" s="127">
        <v>0.74861111111111112</v>
      </c>
      <c r="U8" s="127">
        <v>0.77986111111111112</v>
      </c>
      <c r="V8" s="127">
        <v>0.81111111111111112</v>
      </c>
      <c r="W8" s="127">
        <v>0.84236111111111112</v>
      </c>
      <c r="X8" s="127">
        <v>0.87361111111111112</v>
      </c>
      <c r="Y8" s="120"/>
      <c r="AC8" s="119"/>
    </row>
    <row r="9" spans="1:29" ht="18" customHeight="1">
      <c r="B9" s="128" t="s">
        <v>47</v>
      </c>
      <c r="C9" s="127">
        <v>0.21805555555555556</v>
      </c>
      <c r="D9" s="127">
        <v>0.24930555555555556</v>
      </c>
      <c r="E9" s="127">
        <v>0.28055555555555556</v>
      </c>
      <c r="F9" s="127">
        <v>0.31180555555555556</v>
      </c>
      <c r="G9" s="127">
        <v>0.34305555555555556</v>
      </c>
      <c r="H9" s="127">
        <v>0.37430555555555556</v>
      </c>
      <c r="I9" s="127">
        <v>0.40555555555555556</v>
      </c>
      <c r="J9" s="127">
        <v>0.43680555555555556</v>
      </c>
      <c r="K9" s="127">
        <v>0.46805555555555556</v>
      </c>
      <c r="L9" s="127">
        <v>0.49930555555555556</v>
      </c>
      <c r="M9" s="127">
        <v>0.53055555555555556</v>
      </c>
      <c r="N9" s="127">
        <v>0.56180555555555556</v>
      </c>
      <c r="O9" s="127">
        <v>0.59305555555555556</v>
      </c>
      <c r="P9" s="127">
        <v>0.62430555555555556</v>
      </c>
      <c r="Q9" s="127">
        <v>0.65555555555555556</v>
      </c>
      <c r="R9" s="127">
        <v>0.68680555555555556</v>
      </c>
      <c r="S9" s="127">
        <v>0.71805555555555556</v>
      </c>
      <c r="T9" s="127">
        <v>0.74930555555555556</v>
      </c>
      <c r="U9" s="127">
        <v>0.78055555555555556</v>
      </c>
      <c r="V9" s="127">
        <v>0.81180555555555556</v>
      </c>
      <c r="W9" s="127">
        <v>0.84305555555555556</v>
      </c>
      <c r="X9" s="127">
        <v>0.87430555555555556</v>
      </c>
      <c r="Y9" s="120"/>
      <c r="AC9" s="119"/>
    </row>
    <row r="10" spans="1:29" ht="18" customHeight="1">
      <c r="B10" s="128" t="s">
        <v>46</v>
      </c>
      <c r="C10" s="127">
        <v>0.21875</v>
      </c>
      <c r="D10" s="127">
        <v>0.25</v>
      </c>
      <c r="E10" s="127">
        <v>0.28125</v>
      </c>
      <c r="F10" s="127">
        <v>0.3125</v>
      </c>
      <c r="G10" s="127">
        <v>0.34375</v>
      </c>
      <c r="H10" s="127">
        <v>0.375</v>
      </c>
      <c r="I10" s="127">
        <v>0.40625</v>
      </c>
      <c r="J10" s="127">
        <v>0.4375</v>
      </c>
      <c r="K10" s="127">
        <v>0.46875</v>
      </c>
      <c r="L10" s="127">
        <v>0.5</v>
      </c>
      <c r="M10" s="127">
        <v>0.53125</v>
      </c>
      <c r="N10" s="127">
        <v>0.5625</v>
      </c>
      <c r="O10" s="127">
        <v>0.59375</v>
      </c>
      <c r="P10" s="127">
        <v>0.625</v>
      </c>
      <c r="Q10" s="127">
        <v>0.65625</v>
      </c>
      <c r="R10" s="127">
        <v>0.6875</v>
      </c>
      <c r="S10" s="127">
        <v>0.71875</v>
      </c>
      <c r="T10" s="127">
        <v>0.75</v>
      </c>
      <c r="U10" s="127">
        <v>0.78125</v>
      </c>
      <c r="V10" s="127">
        <v>0.8125</v>
      </c>
      <c r="W10" s="127">
        <v>0.84375</v>
      </c>
      <c r="X10" s="127">
        <v>0.875</v>
      </c>
      <c r="Y10" s="120"/>
      <c r="AC10" s="119"/>
    </row>
    <row r="11" spans="1:29" ht="18" customHeight="1">
      <c r="B11" s="128" t="s">
        <v>45</v>
      </c>
      <c r="C11" s="127">
        <v>0.22013888888888888</v>
      </c>
      <c r="D11" s="127">
        <v>0.25138888888888888</v>
      </c>
      <c r="E11" s="127">
        <v>0.28263888888888888</v>
      </c>
      <c r="F11" s="127">
        <v>0.31388888888888888</v>
      </c>
      <c r="G11" s="127">
        <v>0.34513888888888888</v>
      </c>
      <c r="H11" s="127">
        <v>0.37638888888888888</v>
      </c>
      <c r="I11" s="127">
        <v>0.40763888888888888</v>
      </c>
      <c r="J11" s="127">
        <v>0.43888888888888888</v>
      </c>
      <c r="K11" s="127">
        <v>0.47013888888888888</v>
      </c>
      <c r="L11" s="127">
        <v>0.50138888888888888</v>
      </c>
      <c r="M11" s="127">
        <v>0.53263888888888888</v>
      </c>
      <c r="N11" s="127">
        <v>0.56388888888888888</v>
      </c>
      <c r="O11" s="127">
        <v>0.59513888888888888</v>
      </c>
      <c r="P11" s="127">
        <v>0.62638888888888888</v>
      </c>
      <c r="Q11" s="127">
        <v>0.65763888888888888</v>
      </c>
      <c r="R11" s="127">
        <v>0.68888888888888888</v>
      </c>
      <c r="S11" s="127">
        <v>0.72013888888888888</v>
      </c>
      <c r="T11" s="127">
        <v>0.75138888888888888</v>
      </c>
      <c r="U11" s="127">
        <v>0.78263888888888888</v>
      </c>
      <c r="V11" s="127">
        <v>0.81388888888888888</v>
      </c>
      <c r="W11" s="127">
        <v>0.84513888888888888</v>
      </c>
      <c r="X11" s="127">
        <v>0.87638888888888888</v>
      </c>
      <c r="Y11" s="120"/>
      <c r="AC11" s="119"/>
    </row>
    <row r="12" spans="1:29" ht="18" customHeight="1">
      <c r="B12" s="128" t="s">
        <v>44</v>
      </c>
      <c r="C12" s="127">
        <v>0.22152777777777777</v>
      </c>
      <c r="D12" s="127">
        <v>0.25277777777777777</v>
      </c>
      <c r="E12" s="127">
        <v>0.28402777777777777</v>
      </c>
      <c r="F12" s="127">
        <v>0.31527777777777777</v>
      </c>
      <c r="G12" s="127">
        <v>0.34652777777777777</v>
      </c>
      <c r="H12" s="127">
        <v>0.37777777777777777</v>
      </c>
      <c r="I12" s="127">
        <v>0.40902777777777777</v>
      </c>
      <c r="J12" s="127">
        <v>0.44027777777777777</v>
      </c>
      <c r="K12" s="127">
        <v>0.47152777777777777</v>
      </c>
      <c r="L12" s="127">
        <v>0.50277777777777777</v>
      </c>
      <c r="M12" s="127">
        <v>0.53402777777777777</v>
      </c>
      <c r="N12" s="127">
        <v>0.56527777777777777</v>
      </c>
      <c r="O12" s="127">
        <v>0.59652777777777777</v>
      </c>
      <c r="P12" s="127">
        <v>0.62777777777777777</v>
      </c>
      <c r="Q12" s="127">
        <v>0.65902777777777777</v>
      </c>
      <c r="R12" s="127">
        <v>0.69027777777777777</v>
      </c>
      <c r="S12" s="127">
        <v>0.72152777777777777</v>
      </c>
      <c r="T12" s="127">
        <v>0.75277777777777777</v>
      </c>
      <c r="U12" s="127">
        <v>0.78402777777777777</v>
      </c>
      <c r="V12" s="127">
        <v>0.81527777777777777</v>
      </c>
      <c r="W12" s="127">
        <v>0.84652777777777777</v>
      </c>
      <c r="X12" s="127">
        <v>0.87777777777777777</v>
      </c>
      <c r="Y12" s="120"/>
      <c r="AC12" s="119"/>
    </row>
    <row r="13" spans="1:29" ht="18" customHeight="1">
      <c r="B13" s="128" t="s">
        <v>65</v>
      </c>
      <c r="C13" s="127">
        <v>0.22222222222222221</v>
      </c>
      <c r="D13" s="127">
        <v>0.25347222222222221</v>
      </c>
      <c r="E13" s="127">
        <v>0.28472222222222221</v>
      </c>
      <c r="F13" s="127">
        <v>0.31597222222222221</v>
      </c>
      <c r="G13" s="127">
        <v>0.34722222222222221</v>
      </c>
      <c r="H13" s="127">
        <v>0.37847222222222221</v>
      </c>
      <c r="I13" s="127">
        <v>0.40972222222222221</v>
      </c>
      <c r="J13" s="127">
        <v>0.44097222222222221</v>
      </c>
      <c r="K13" s="127">
        <v>0.47222222222222221</v>
      </c>
      <c r="L13" s="127">
        <v>0.50347222222222221</v>
      </c>
      <c r="M13" s="127">
        <v>0.53472222222222221</v>
      </c>
      <c r="N13" s="127">
        <v>0.56597222222222221</v>
      </c>
      <c r="O13" s="127">
        <v>0.59722222222222221</v>
      </c>
      <c r="P13" s="127">
        <v>0.62847222222222221</v>
      </c>
      <c r="Q13" s="127">
        <v>0.65972222222222221</v>
      </c>
      <c r="R13" s="127">
        <v>0.69097222222222221</v>
      </c>
      <c r="S13" s="127">
        <v>0.72222222222222221</v>
      </c>
      <c r="T13" s="127">
        <v>0.75347222222222221</v>
      </c>
      <c r="U13" s="127">
        <v>0.78472222222222221</v>
      </c>
      <c r="V13" s="127">
        <v>0.81597222222222221</v>
      </c>
      <c r="W13" s="127">
        <v>0.84722222222222221</v>
      </c>
      <c r="X13" s="127">
        <v>0.87847222222222221</v>
      </c>
      <c r="Y13" s="120"/>
      <c r="AC13" s="119"/>
    </row>
    <row r="14" spans="1:29" ht="18" customHeight="1">
      <c r="B14" s="128" t="s">
        <v>43</v>
      </c>
      <c r="C14" s="127">
        <v>0.22291666666666665</v>
      </c>
      <c r="D14" s="127">
        <v>0.25416666666666665</v>
      </c>
      <c r="E14" s="127">
        <v>0.28541666666666665</v>
      </c>
      <c r="F14" s="127">
        <v>0.31666666666666665</v>
      </c>
      <c r="G14" s="127">
        <v>0.34791666666666665</v>
      </c>
      <c r="H14" s="127">
        <v>0.37916666666666665</v>
      </c>
      <c r="I14" s="127">
        <v>0.41041666666666665</v>
      </c>
      <c r="J14" s="127">
        <v>0.44166666666666665</v>
      </c>
      <c r="K14" s="127">
        <v>0.47291666666666665</v>
      </c>
      <c r="L14" s="127">
        <v>0.50416666666666665</v>
      </c>
      <c r="M14" s="127">
        <v>0.53541666666666665</v>
      </c>
      <c r="N14" s="127">
        <v>0.56666666666666665</v>
      </c>
      <c r="O14" s="127">
        <v>0.59791666666666665</v>
      </c>
      <c r="P14" s="127">
        <v>0.62916666666666665</v>
      </c>
      <c r="Q14" s="127">
        <v>0.66041666666666665</v>
      </c>
      <c r="R14" s="127">
        <v>0.69166666666666665</v>
      </c>
      <c r="S14" s="127">
        <v>0.72291666666666665</v>
      </c>
      <c r="T14" s="127">
        <v>0.75416666666666665</v>
      </c>
      <c r="U14" s="127">
        <v>0.78541666666666665</v>
      </c>
      <c r="V14" s="127">
        <v>0.81666666666666665</v>
      </c>
      <c r="W14" s="127">
        <v>0.84791666666666665</v>
      </c>
      <c r="X14" s="127">
        <v>0.87916666666666665</v>
      </c>
      <c r="Y14" s="120"/>
      <c r="AC14" s="119"/>
    </row>
    <row r="15" spans="1:29" ht="18" customHeight="1">
      <c r="B15" s="128" t="s">
        <v>66</v>
      </c>
      <c r="C15" s="127">
        <v>0.22361111111111109</v>
      </c>
      <c r="D15" s="127">
        <v>0.25486111111111109</v>
      </c>
      <c r="E15" s="127">
        <v>0.28611111111111109</v>
      </c>
      <c r="F15" s="127">
        <v>0.31736111111111109</v>
      </c>
      <c r="G15" s="127">
        <v>0.34861111111111109</v>
      </c>
      <c r="H15" s="127">
        <v>0.37986111111111109</v>
      </c>
      <c r="I15" s="127">
        <v>0.41111111111111109</v>
      </c>
      <c r="J15" s="127">
        <v>0.44236111111111109</v>
      </c>
      <c r="K15" s="127">
        <v>0.47361111111111109</v>
      </c>
      <c r="L15" s="127">
        <v>0.50486111111111109</v>
      </c>
      <c r="M15" s="127">
        <v>0.53611111111111109</v>
      </c>
      <c r="N15" s="127">
        <v>0.56736111111111109</v>
      </c>
      <c r="O15" s="127">
        <v>0.59861111111111109</v>
      </c>
      <c r="P15" s="127">
        <v>0.62986111111111109</v>
      </c>
      <c r="Q15" s="127">
        <v>0.66111111111111109</v>
      </c>
      <c r="R15" s="127">
        <v>0.69236111111111109</v>
      </c>
      <c r="S15" s="127">
        <v>0.72361111111111109</v>
      </c>
      <c r="T15" s="127">
        <v>0.75486111111111109</v>
      </c>
      <c r="U15" s="127">
        <v>0.78611111111111109</v>
      </c>
      <c r="V15" s="127">
        <v>0.81736111111111109</v>
      </c>
      <c r="W15" s="127">
        <v>0.84861111111111109</v>
      </c>
      <c r="X15" s="127">
        <v>0.87986111111111109</v>
      </c>
      <c r="Y15" s="120"/>
      <c r="AC15" s="119"/>
    </row>
    <row r="16" spans="1:29" ht="18" customHeight="1">
      <c r="B16" s="128" t="s">
        <v>42</v>
      </c>
      <c r="C16" s="127">
        <v>0.22430555555555556</v>
      </c>
      <c r="D16" s="127">
        <v>0.25555555555555554</v>
      </c>
      <c r="E16" s="127">
        <v>0.28680555555555554</v>
      </c>
      <c r="F16" s="127">
        <v>0.31805555555555554</v>
      </c>
      <c r="G16" s="127">
        <v>0.34930555555555554</v>
      </c>
      <c r="H16" s="127">
        <v>0.38055555555555554</v>
      </c>
      <c r="I16" s="127">
        <v>0.41180555555555554</v>
      </c>
      <c r="J16" s="127">
        <v>0.44305555555555554</v>
      </c>
      <c r="K16" s="127">
        <v>0.47430555555555554</v>
      </c>
      <c r="L16" s="127">
        <v>0.50555555555555554</v>
      </c>
      <c r="M16" s="127">
        <v>0.53680555555555554</v>
      </c>
      <c r="N16" s="127">
        <v>0.56805555555555554</v>
      </c>
      <c r="O16" s="127">
        <v>0.59930555555555554</v>
      </c>
      <c r="P16" s="127">
        <v>0.63055555555555554</v>
      </c>
      <c r="Q16" s="127">
        <v>0.66180555555555554</v>
      </c>
      <c r="R16" s="127">
        <v>0.69305555555555554</v>
      </c>
      <c r="S16" s="127">
        <v>0.72430555555555554</v>
      </c>
      <c r="T16" s="127">
        <v>0.75555555555555554</v>
      </c>
      <c r="U16" s="127">
        <v>0.78680555555555554</v>
      </c>
      <c r="V16" s="127">
        <v>0.81805555555555554</v>
      </c>
      <c r="W16" s="127">
        <v>0.84930555555555554</v>
      </c>
      <c r="X16" s="127">
        <v>0.88055555555555554</v>
      </c>
      <c r="Y16" s="120"/>
      <c r="AC16" s="119"/>
    </row>
    <row r="17" spans="1:29" ht="18" customHeight="1">
      <c r="A17" s="119"/>
      <c r="B17" s="128" t="s">
        <v>41</v>
      </c>
      <c r="C17" s="127">
        <v>0.22569444444444445</v>
      </c>
      <c r="D17" s="127">
        <v>0.25694444444444442</v>
      </c>
      <c r="E17" s="127">
        <v>0.28819444444444442</v>
      </c>
      <c r="F17" s="127">
        <v>0.31944444444444442</v>
      </c>
      <c r="G17" s="127">
        <v>0.35069444444444442</v>
      </c>
      <c r="H17" s="127">
        <v>0.38194444444444442</v>
      </c>
      <c r="I17" s="127">
        <v>0.41319444444444442</v>
      </c>
      <c r="J17" s="127">
        <v>0.44444444444444442</v>
      </c>
      <c r="K17" s="127">
        <v>0.47569444444444442</v>
      </c>
      <c r="L17" s="127">
        <v>0.50694444444444442</v>
      </c>
      <c r="M17" s="127">
        <v>0.53819444444444442</v>
      </c>
      <c r="N17" s="127">
        <v>0.56944444444444442</v>
      </c>
      <c r="O17" s="127">
        <v>0.60069444444444442</v>
      </c>
      <c r="P17" s="127">
        <v>0.63194444444444442</v>
      </c>
      <c r="Q17" s="127">
        <v>0.66319444444444442</v>
      </c>
      <c r="R17" s="127">
        <v>0.69444444444444442</v>
      </c>
      <c r="S17" s="127">
        <v>0.72569444444444442</v>
      </c>
      <c r="T17" s="127">
        <v>0.75694444444444442</v>
      </c>
      <c r="U17" s="127">
        <v>0.78819444444444442</v>
      </c>
      <c r="V17" s="127">
        <v>0.81944444444444442</v>
      </c>
      <c r="W17" s="127">
        <v>0.85069444444444442</v>
      </c>
      <c r="X17" s="127">
        <v>0.88194444444444442</v>
      </c>
      <c r="AC17" s="119"/>
    </row>
    <row r="18" spans="1:29" ht="18" customHeight="1">
      <c r="A18" s="119"/>
      <c r="B18" s="128" t="s">
        <v>40</v>
      </c>
      <c r="C18" s="127">
        <v>0.22638888888888889</v>
      </c>
      <c r="D18" s="127">
        <v>0.25763888888888886</v>
      </c>
      <c r="E18" s="127">
        <v>0.28888888888888886</v>
      </c>
      <c r="F18" s="127">
        <v>0.32013888888888886</v>
      </c>
      <c r="G18" s="127">
        <v>0.35138888888888886</v>
      </c>
      <c r="H18" s="127">
        <v>0.38263888888888886</v>
      </c>
      <c r="I18" s="127">
        <v>0.41388888888888886</v>
      </c>
      <c r="J18" s="127">
        <v>0.44513888888888886</v>
      </c>
      <c r="K18" s="127">
        <v>0.47638888888888886</v>
      </c>
      <c r="L18" s="127">
        <v>0.50763888888888886</v>
      </c>
      <c r="M18" s="127">
        <v>0.53888888888888886</v>
      </c>
      <c r="N18" s="127">
        <v>0.57013888888888886</v>
      </c>
      <c r="O18" s="127">
        <v>0.60138888888888886</v>
      </c>
      <c r="P18" s="127">
        <v>0.63263888888888886</v>
      </c>
      <c r="Q18" s="127">
        <v>0.66388888888888886</v>
      </c>
      <c r="R18" s="127">
        <v>0.69513888888888886</v>
      </c>
      <c r="S18" s="127">
        <v>0.72638888888888886</v>
      </c>
      <c r="T18" s="127">
        <v>0.75763888888888886</v>
      </c>
      <c r="U18" s="127">
        <v>0.78888888888888886</v>
      </c>
      <c r="V18" s="127">
        <v>0.82013888888888886</v>
      </c>
      <c r="W18" s="127">
        <v>0.85138888888888886</v>
      </c>
      <c r="X18" s="127">
        <v>0.88263888888888886</v>
      </c>
      <c r="AC18" s="119"/>
    </row>
    <row r="19" spans="1:29" ht="18" customHeight="1">
      <c r="A19" s="119"/>
      <c r="B19" s="128" t="s">
        <v>39</v>
      </c>
      <c r="C19" s="127">
        <v>0.22708333333333333</v>
      </c>
      <c r="D19" s="127">
        <v>0.2583333333333333</v>
      </c>
      <c r="E19" s="127">
        <v>0.2895833333333333</v>
      </c>
      <c r="F19" s="127">
        <v>0.3208333333333333</v>
      </c>
      <c r="G19" s="127">
        <v>0.3520833333333333</v>
      </c>
      <c r="H19" s="127">
        <v>0.3833333333333333</v>
      </c>
      <c r="I19" s="127">
        <v>0.4145833333333333</v>
      </c>
      <c r="J19" s="127">
        <v>0.4458333333333333</v>
      </c>
      <c r="K19" s="127">
        <v>0.4770833333333333</v>
      </c>
      <c r="L19" s="127">
        <v>0.5083333333333333</v>
      </c>
      <c r="M19" s="127">
        <v>0.5395833333333333</v>
      </c>
      <c r="N19" s="127">
        <v>0.5708333333333333</v>
      </c>
      <c r="O19" s="127">
        <v>0.6020833333333333</v>
      </c>
      <c r="P19" s="127">
        <v>0.6333333333333333</v>
      </c>
      <c r="Q19" s="127">
        <v>0.6645833333333333</v>
      </c>
      <c r="R19" s="127">
        <v>0.6958333333333333</v>
      </c>
      <c r="S19" s="127">
        <v>0.7270833333333333</v>
      </c>
      <c r="T19" s="127">
        <v>0.7583333333333333</v>
      </c>
      <c r="U19" s="127">
        <v>0.7895833333333333</v>
      </c>
      <c r="V19" s="127">
        <v>0.8208333333333333</v>
      </c>
      <c r="W19" s="127">
        <v>0.8520833333333333</v>
      </c>
      <c r="X19" s="127">
        <v>0.8833333333333333</v>
      </c>
      <c r="AC19" s="119"/>
    </row>
    <row r="20" spans="1:29" ht="18" customHeight="1">
      <c r="A20" s="109"/>
      <c r="B20" s="128" t="s">
        <v>38</v>
      </c>
      <c r="C20" s="127">
        <v>0.22847222222222222</v>
      </c>
      <c r="D20" s="127">
        <v>0.25972222222222219</v>
      </c>
      <c r="E20" s="127">
        <v>0.29097222222222219</v>
      </c>
      <c r="F20" s="127">
        <v>0.32222222222222219</v>
      </c>
      <c r="G20" s="127">
        <v>0.35347222222222219</v>
      </c>
      <c r="H20" s="127">
        <v>0.38472222222222219</v>
      </c>
      <c r="I20" s="127">
        <v>0.41597222222222219</v>
      </c>
      <c r="J20" s="127">
        <v>0.44722222222222219</v>
      </c>
      <c r="K20" s="127">
        <v>0.47847222222222219</v>
      </c>
      <c r="L20" s="127">
        <v>0.50972222222222219</v>
      </c>
      <c r="M20" s="127">
        <v>0.54097222222222219</v>
      </c>
      <c r="N20" s="127">
        <v>0.57222222222222219</v>
      </c>
      <c r="O20" s="127">
        <v>0.60347222222222219</v>
      </c>
      <c r="P20" s="127">
        <v>0.63472222222222219</v>
      </c>
      <c r="Q20" s="127">
        <v>0.66597222222222219</v>
      </c>
      <c r="R20" s="127">
        <v>0.69722222222222219</v>
      </c>
      <c r="S20" s="127">
        <v>0.72847222222222219</v>
      </c>
      <c r="T20" s="127">
        <v>0.75972222222222219</v>
      </c>
      <c r="U20" s="127">
        <v>0.79097222222222219</v>
      </c>
      <c r="V20" s="127">
        <v>0.82222222222222219</v>
      </c>
      <c r="W20" s="127">
        <v>0.85347222222222219</v>
      </c>
      <c r="X20" s="127">
        <v>0.88472222222222219</v>
      </c>
      <c r="Y20" s="109"/>
      <c r="AC20" s="119"/>
    </row>
    <row r="21" spans="1:29" ht="18" customHeight="1">
      <c r="A21" s="109"/>
      <c r="B21" s="128" t="s">
        <v>37</v>
      </c>
      <c r="C21" s="127">
        <v>0.2298611111111111</v>
      </c>
      <c r="D21" s="127">
        <v>0.26111111111111107</v>
      </c>
      <c r="E21" s="127">
        <v>0.29236111111111107</v>
      </c>
      <c r="F21" s="127">
        <v>0.32361111111111107</v>
      </c>
      <c r="G21" s="127">
        <v>0.35486111111111107</v>
      </c>
      <c r="H21" s="127">
        <v>0.38611111111111107</v>
      </c>
      <c r="I21" s="127">
        <v>0.41736111111111107</v>
      </c>
      <c r="J21" s="127">
        <v>0.44861111111111107</v>
      </c>
      <c r="K21" s="127">
        <v>0.47986111111111107</v>
      </c>
      <c r="L21" s="127">
        <v>0.51111111111111107</v>
      </c>
      <c r="M21" s="127">
        <v>0.54236111111111107</v>
      </c>
      <c r="N21" s="127">
        <v>0.57361111111111107</v>
      </c>
      <c r="O21" s="127">
        <v>0.60486111111111107</v>
      </c>
      <c r="P21" s="127">
        <v>0.63611111111111107</v>
      </c>
      <c r="Q21" s="127">
        <v>0.66736111111111107</v>
      </c>
      <c r="R21" s="127">
        <v>0.69861111111111107</v>
      </c>
      <c r="S21" s="127">
        <v>0.72986111111111107</v>
      </c>
      <c r="T21" s="127">
        <v>0.76111111111111107</v>
      </c>
      <c r="U21" s="127">
        <v>0.79236111111111107</v>
      </c>
      <c r="V21" s="127">
        <v>0.82361111111111107</v>
      </c>
      <c r="W21" s="127">
        <v>0.85486111111111107</v>
      </c>
      <c r="X21" s="127">
        <v>0.88611111111111107</v>
      </c>
      <c r="Y21" s="109"/>
      <c r="AC21" s="119"/>
    </row>
    <row r="22" spans="1:29" ht="18" customHeight="1">
      <c r="A22" s="109"/>
      <c r="B22" s="128" t="s">
        <v>35</v>
      </c>
      <c r="C22" s="127">
        <v>0.24722222222222223</v>
      </c>
      <c r="D22" s="127">
        <v>0.27847222222222223</v>
      </c>
      <c r="E22" s="127">
        <v>0.30972222222222223</v>
      </c>
      <c r="F22" s="127">
        <v>0.34097222222222223</v>
      </c>
      <c r="G22" s="127">
        <v>0.37222222222222223</v>
      </c>
      <c r="H22" s="127">
        <v>0.40347222222222223</v>
      </c>
      <c r="I22" s="127">
        <v>0.43472222222222223</v>
      </c>
      <c r="J22" s="127">
        <v>0.46597222222222223</v>
      </c>
      <c r="K22" s="127">
        <v>0.49722222222222223</v>
      </c>
      <c r="L22" s="127">
        <v>0.52847222222222223</v>
      </c>
      <c r="M22" s="127">
        <v>0.55972222222222223</v>
      </c>
      <c r="N22" s="127">
        <v>0.59097222222222223</v>
      </c>
      <c r="O22" s="127">
        <v>0.62222222222222223</v>
      </c>
      <c r="P22" s="127">
        <v>0.65347222222222223</v>
      </c>
      <c r="Q22" s="127">
        <v>0.68472222222222223</v>
      </c>
      <c r="R22" s="127">
        <v>0.71597222222222223</v>
      </c>
      <c r="S22" s="127">
        <v>0.74722222222222223</v>
      </c>
      <c r="T22" s="127">
        <v>0.77847222222222223</v>
      </c>
      <c r="U22" s="127">
        <v>0.80972222222222223</v>
      </c>
      <c r="V22" s="127">
        <v>0.84097222222222223</v>
      </c>
      <c r="W22" s="127">
        <v>0.87222222222222223</v>
      </c>
      <c r="X22" s="127">
        <v>0.90347222222222223</v>
      </c>
      <c r="Y22" s="109"/>
      <c r="AC22" s="119"/>
    </row>
    <row r="23" spans="1:29" ht="18" customHeight="1">
      <c r="A23" s="109"/>
      <c r="B23" s="141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09"/>
      <c r="AC23" s="119"/>
    </row>
    <row r="24" spans="1:29" s="120" customFormat="1" ht="18" customHeight="1">
      <c r="A24" s="109"/>
      <c r="B24" s="122"/>
      <c r="C24" s="109"/>
      <c r="D24" s="109"/>
      <c r="E24" s="109"/>
      <c r="F24" s="109"/>
      <c r="G24" s="109"/>
      <c r="H24" s="109"/>
      <c r="I24" s="124"/>
      <c r="J24" s="109"/>
      <c r="K24" s="109"/>
      <c r="L24" s="121"/>
      <c r="M24" s="124"/>
      <c r="N24" s="125"/>
      <c r="O24" s="109"/>
      <c r="P24" s="109"/>
      <c r="Q24" s="109"/>
      <c r="R24" s="109"/>
      <c r="S24" s="109"/>
      <c r="T24" s="109"/>
      <c r="U24" s="109"/>
      <c r="V24" s="109"/>
      <c r="W24" s="125"/>
      <c r="X24" s="109"/>
      <c r="Y24" s="109"/>
    </row>
    <row r="25" spans="1:29" ht="18" customHeight="1">
      <c r="A25" s="109"/>
      <c r="B25" s="126" t="s">
        <v>35</v>
      </c>
      <c r="C25" s="129">
        <v>0.25069444444444444</v>
      </c>
      <c r="D25" s="129">
        <v>0.28194444444444444</v>
      </c>
      <c r="E25" s="129">
        <v>0.31319444444444444</v>
      </c>
      <c r="F25" s="129">
        <v>0.34444444444444444</v>
      </c>
      <c r="G25" s="129">
        <v>0.37569444444444444</v>
      </c>
      <c r="H25" s="129">
        <v>0.40694444444444444</v>
      </c>
      <c r="I25" s="129">
        <v>0.43819444444444444</v>
      </c>
      <c r="J25" s="129">
        <v>0.46944444444444444</v>
      </c>
      <c r="K25" s="129">
        <v>0.50069444444444444</v>
      </c>
      <c r="L25" s="129">
        <v>0.53194444444444444</v>
      </c>
      <c r="M25" s="129">
        <v>0.56319444444444444</v>
      </c>
      <c r="N25" s="129">
        <v>0.59444444444444444</v>
      </c>
      <c r="O25" s="129">
        <v>0.62569444444444444</v>
      </c>
      <c r="P25" s="129">
        <v>0.65694444444444444</v>
      </c>
      <c r="Q25" s="129">
        <v>0.68819444444444444</v>
      </c>
      <c r="R25" s="129">
        <v>0.71944444444444444</v>
      </c>
      <c r="S25" s="129">
        <v>0.75069444444444444</v>
      </c>
      <c r="T25" s="129">
        <v>0.78194444444444444</v>
      </c>
      <c r="U25" s="129">
        <v>0.81319444444444444</v>
      </c>
      <c r="V25" s="129">
        <v>0.84444444444444444</v>
      </c>
      <c r="W25" s="129">
        <v>0.87569444444444444</v>
      </c>
      <c r="X25" s="129">
        <v>0.90694444444444444</v>
      </c>
      <c r="Y25" s="109"/>
      <c r="AC25" s="119"/>
    </row>
    <row r="26" spans="1:29" ht="18" customHeight="1">
      <c r="A26" s="109"/>
      <c r="B26" s="126" t="s">
        <v>37</v>
      </c>
      <c r="C26" s="129">
        <v>0.26458333333333334</v>
      </c>
      <c r="D26" s="129">
        <v>0.29583333333333334</v>
      </c>
      <c r="E26" s="129">
        <v>0.32708333333333334</v>
      </c>
      <c r="F26" s="129">
        <v>0.35833333333333334</v>
      </c>
      <c r="G26" s="129">
        <v>0.38958333333333334</v>
      </c>
      <c r="H26" s="129">
        <v>0.42083333333333334</v>
      </c>
      <c r="I26" s="129">
        <v>0.45208333333333334</v>
      </c>
      <c r="J26" s="129">
        <v>0.48333333333333334</v>
      </c>
      <c r="K26" s="129">
        <v>0.51458333333333339</v>
      </c>
      <c r="L26" s="129">
        <v>0.54583333333333339</v>
      </c>
      <c r="M26" s="129">
        <v>0.57708333333333339</v>
      </c>
      <c r="N26" s="129">
        <v>0.60833333333333339</v>
      </c>
      <c r="O26" s="129">
        <v>0.63958333333333339</v>
      </c>
      <c r="P26" s="129">
        <v>0.67083333333333339</v>
      </c>
      <c r="Q26" s="129">
        <v>0.70208333333333339</v>
      </c>
      <c r="R26" s="129">
        <v>0.73333333333333339</v>
      </c>
      <c r="S26" s="129">
        <v>0.76458333333333339</v>
      </c>
      <c r="T26" s="129">
        <v>0.79583333333333339</v>
      </c>
      <c r="U26" s="129">
        <v>0.82708333333333339</v>
      </c>
      <c r="V26" s="129">
        <v>0.85833333333333339</v>
      </c>
      <c r="W26" s="129">
        <v>0.88958333333333339</v>
      </c>
      <c r="X26" s="129">
        <v>0.92083333333333339</v>
      </c>
      <c r="Y26" s="109"/>
      <c r="AC26" s="119"/>
    </row>
    <row r="27" spans="1:29" ht="18" customHeight="1">
      <c r="A27" s="109"/>
      <c r="B27" s="126" t="s">
        <v>38</v>
      </c>
      <c r="C27" s="129">
        <v>0.26597222222222222</v>
      </c>
      <c r="D27" s="129">
        <v>0.29722222222222222</v>
      </c>
      <c r="E27" s="129">
        <v>0.32847222222222222</v>
      </c>
      <c r="F27" s="129">
        <v>0.35972222222222222</v>
      </c>
      <c r="G27" s="129">
        <v>0.39097222222222222</v>
      </c>
      <c r="H27" s="129">
        <v>0.42222222222222222</v>
      </c>
      <c r="I27" s="129">
        <v>0.45347222222222222</v>
      </c>
      <c r="J27" s="129">
        <v>0.48472222222222222</v>
      </c>
      <c r="K27" s="129">
        <v>0.51597222222222228</v>
      </c>
      <c r="L27" s="129">
        <v>0.54722222222222228</v>
      </c>
      <c r="M27" s="129">
        <v>0.57847222222222228</v>
      </c>
      <c r="N27" s="129">
        <v>0.60972222222222228</v>
      </c>
      <c r="O27" s="129">
        <v>0.64097222222222228</v>
      </c>
      <c r="P27" s="129">
        <v>0.67222222222222228</v>
      </c>
      <c r="Q27" s="129">
        <v>0.70347222222222228</v>
      </c>
      <c r="R27" s="129">
        <v>0.73472222222222228</v>
      </c>
      <c r="S27" s="129">
        <v>0.76597222222222228</v>
      </c>
      <c r="T27" s="129">
        <v>0.79722222222222228</v>
      </c>
      <c r="U27" s="129">
        <v>0.82847222222222228</v>
      </c>
      <c r="V27" s="129">
        <v>0.85972222222222228</v>
      </c>
      <c r="W27" s="129">
        <v>0.89097222222222228</v>
      </c>
      <c r="X27" s="129">
        <v>0.92222222222222228</v>
      </c>
      <c r="Y27" s="109"/>
      <c r="AC27" s="119"/>
    </row>
    <row r="28" spans="1:29" ht="18" customHeight="1">
      <c r="A28" s="109"/>
      <c r="B28" s="126" t="s">
        <v>39</v>
      </c>
      <c r="C28" s="129">
        <v>0.26666666666666666</v>
      </c>
      <c r="D28" s="129">
        <v>0.29791666666666666</v>
      </c>
      <c r="E28" s="129">
        <v>0.32916666666666666</v>
      </c>
      <c r="F28" s="129">
        <v>0.36041666666666666</v>
      </c>
      <c r="G28" s="129">
        <v>0.39166666666666666</v>
      </c>
      <c r="H28" s="129">
        <v>0.42291666666666666</v>
      </c>
      <c r="I28" s="129">
        <v>0.45416666666666666</v>
      </c>
      <c r="J28" s="129">
        <v>0.48541666666666666</v>
      </c>
      <c r="K28" s="129">
        <v>0.51666666666666672</v>
      </c>
      <c r="L28" s="129">
        <v>0.54791666666666672</v>
      </c>
      <c r="M28" s="129">
        <v>0.57916666666666672</v>
      </c>
      <c r="N28" s="129">
        <v>0.61041666666666672</v>
      </c>
      <c r="O28" s="129">
        <v>0.64166666666666672</v>
      </c>
      <c r="P28" s="129">
        <v>0.67291666666666672</v>
      </c>
      <c r="Q28" s="129">
        <v>0.70416666666666672</v>
      </c>
      <c r="R28" s="129">
        <v>0.73541666666666672</v>
      </c>
      <c r="S28" s="129">
        <v>0.76666666666666672</v>
      </c>
      <c r="T28" s="129">
        <v>0.79791666666666672</v>
      </c>
      <c r="U28" s="129">
        <v>0.82916666666666672</v>
      </c>
      <c r="V28" s="129">
        <v>0.86041666666666672</v>
      </c>
      <c r="W28" s="129">
        <v>0.89166666666666672</v>
      </c>
      <c r="X28" s="129">
        <v>0.92291666666666672</v>
      </c>
      <c r="Y28" s="109"/>
      <c r="AC28" s="119"/>
    </row>
    <row r="29" spans="1:29" ht="18" customHeight="1">
      <c r="A29" s="109"/>
      <c r="B29" s="126" t="s">
        <v>40</v>
      </c>
      <c r="C29" s="129">
        <v>0.2673611111111111</v>
      </c>
      <c r="D29" s="129">
        <v>0.2986111111111111</v>
      </c>
      <c r="E29" s="129">
        <v>0.3298611111111111</v>
      </c>
      <c r="F29" s="129">
        <v>0.3611111111111111</v>
      </c>
      <c r="G29" s="129">
        <v>0.3923611111111111</v>
      </c>
      <c r="H29" s="129">
        <v>0.4236111111111111</v>
      </c>
      <c r="I29" s="129">
        <v>0.4548611111111111</v>
      </c>
      <c r="J29" s="129">
        <v>0.4861111111111111</v>
      </c>
      <c r="K29" s="129">
        <v>0.51736111111111116</v>
      </c>
      <c r="L29" s="129">
        <v>0.54861111111111116</v>
      </c>
      <c r="M29" s="129">
        <v>0.57986111111111116</v>
      </c>
      <c r="N29" s="129">
        <v>0.61111111111111116</v>
      </c>
      <c r="O29" s="129">
        <v>0.64236111111111116</v>
      </c>
      <c r="P29" s="129">
        <v>0.67361111111111116</v>
      </c>
      <c r="Q29" s="129">
        <v>0.70486111111111116</v>
      </c>
      <c r="R29" s="129">
        <v>0.73611111111111116</v>
      </c>
      <c r="S29" s="129">
        <v>0.76736111111111116</v>
      </c>
      <c r="T29" s="129">
        <v>0.79861111111111116</v>
      </c>
      <c r="U29" s="129">
        <v>0.82986111111111116</v>
      </c>
      <c r="V29" s="129">
        <v>0.86111111111111116</v>
      </c>
      <c r="W29" s="129">
        <v>0.89236111111111116</v>
      </c>
      <c r="X29" s="129">
        <v>0.92361111111111116</v>
      </c>
      <c r="Y29" s="109"/>
      <c r="AC29" s="119"/>
    </row>
    <row r="30" spans="1:29" ht="18" customHeight="1">
      <c r="A30" s="109"/>
      <c r="B30" s="126" t="s">
        <v>41</v>
      </c>
      <c r="C30" s="129">
        <v>0.26805555555555555</v>
      </c>
      <c r="D30" s="129">
        <v>0.29930555555555555</v>
      </c>
      <c r="E30" s="129">
        <v>0.33055555555555555</v>
      </c>
      <c r="F30" s="129">
        <v>0.36180555555555555</v>
      </c>
      <c r="G30" s="129">
        <v>0.39305555555555555</v>
      </c>
      <c r="H30" s="129">
        <v>0.42430555555555555</v>
      </c>
      <c r="I30" s="129">
        <v>0.45555555555555555</v>
      </c>
      <c r="J30" s="129">
        <v>0.48680555555555555</v>
      </c>
      <c r="K30" s="129">
        <v>0.5180555555555556</v>
      </c>
      <c r="L30" s="129">
        <v>0.5493055555555556</v>
      </c>
      <c r="M30" s="129">
        <v>0.5805555555555556</v>
      </c>
      <c r="N30" s="129">
        <v>0.6118055555555556</v>
      </c>
      <c r="O30" s="129">
        <v>0.6430555555555556</v>
      </c>
      <c r="P30" s="129">
        <v>0.6743055555555556</v>
      </c>
      <c r="Q30" s="129">
        <v>0.7055555555555556</v>
      </c>
      <c r="R30" s="129">
        <v>0.7368055555555556</v>
      </c>
      <c r="S30" s="129">
        <v>0.7680555555555556</v>
      </c>
      <c r="T30" s="129">
        <v>0.7993055555555556</v>
      </c>
      <c r="U30" s="129">
        <v>0.8305555555555556</v>
      </c>
      <c r="V30" s="129">
        <v>0.8618055555555556</v>
      </c>
      <c r="W30" s="129">
        <v>0.8930555555555556</v>
      </c>
      <c r="X30" s="129">
        <v>0.9243055555555556</v>
      </c>
      <c r="Y30" s="109"/>
      <c r="AC30" s="119"/>
    </row>
    <row r="31" spans="1:29" ht="18" customHeight="1">
      <c r="A31" s="109"/>
      <c r="B31" s="126" t="s">
        <v>42</v>
      </c>
      <c r="C31" s="129">
        <v>0.26944444444444443</v>
      </c>
      <c r="D31" s="129">
        <v>0.30069444444444443</v>
      </c>
      <c r="E31" s="129">
        <v>0.33194444444444443</v>
      </c>
      <c r="F31" s="129">
        <v>0.36319444444444443</v>
      </c>
      <c r="G31" s="129">
        <v>0.39444444444444443</v>
      </c>
      <c r="H31" s="129">
        <v>0.42569444444444443</v>
      </c>
      <c r="I31" s="129">
        <v>0.45694444444444443</v>
      </c>
      <c r="J31" s="129">
        <v>0.48819444444444443</v>
      </c>
      <c r="K31" s="129">
        <v>0.51944444444444449</v>
      </c>
      <c r="L31" s="129">
        <v>0.55069444444444449</v>
      </c>
      <c r="M31" s="129">
        <v>0.58194444444444449</v>
      </c>
      <c r="N31" s="129">
        <v>0.61319444444444449</v>
      </c>
      <c r="O31" s="129">
        <v>0.64444444444444449</v>
      </c>
      <c r="P31" s="129">
        <v>0.67569444444444449</v>
      </c>
      <c r="Q31" s="129">
        <v>0.70694444444444449</v>
      </c>
      <c r="R31" s="129">
        <v>0.73819444444444449</v>
      </c>
      <c r="S31" s="129">
        <v>0.76944444444444449</v>
      </c>
      <c r="T31" s="129">
        <v>0.80069444444444449</v>
      </c>
      <c r="U31" s="129">
        <v>0.83194444444444449</v>
      </c>
      <c r="V31" s="129">
        <v>0.86319444444444449</v>
      </c>
      <c r="W31" s="129">
        <v>0.89444444444444449</v>
      </c>
      <c r="X31" s="129">
        <v>0.92569444444444449</v>
      </c>
      <c r="Y31" s="109"/>
      <c r="AC31" s="119"/>
    </row>
    <row r="32" spans="1:29" ht="18" customHeight="1">
      <c r="A32" s="109"/>
      <c r="B32" s="126" t="s">
        <v>66</v>
      </c>
      <c r="C32" s="129">
        <v>0.27013888888888887</v>
      </c>
      <c r="D32" s="129">
        <v>0.30138888888888887</v>
      </c>
      <c r="E32" s="129">
        <v>0.33263888888888887</v>
      </c>
      <c r="F32" s="129">
        <v>0.36388888888888887</v>
      </c>
      <c r="G32" s="129">
        <v>0.39513888888888887</v>
      </c>
      <c r="H32" s="129">
        <v>0.42638888888888887</v>
      </c>
      <c r="I32" s="129">
        <v>0.45763888888888887</v>
      </c>
      <c r="J32" s="129">
        <v>0.48888888888888887</v>
      </c>
      <c r="K32" s="129">
        <v>0.52013888888888893</v>
      </c>
      <c r="L32" s="129">
        <v>0.55138888888888893</v>
      </c>
      <c r="M32" s="129">
        <v>0.58263888888888893</v>
      </c>
      <c r="N32" s="129">
        <v>0.61388888888888893</v>
      </c>
      <c r="O32" s="129">
        <v>0.64513888888888893</v>
      </c>
      <c r="P32" s="129">
        <v>0.67638888888888893</v>
      </c>
      <c r="Q32" s="129">
        <v>0.70763888888888893</v>
      </c>
      <c r="R32" s="129">
        <v>0.73888888888888893</v>
      </c>
      <c r="S32" s="129">
        <v>0.77013888888888893</v>
      </c>
      <c r="T32" s="129">
        <v>0.80138888888888893</v>
      </c>
      <c r="U32" s="129">
        <v>0.83263888888888893</v>
      </c>
      <c r="V32" s="129">
        <v>0.86388888888888893</v>
      </c>
      <c r="W32" s="129">
        <v>0.89513888888888893</v>
      </c>
      <c r="X32" s="129">
        <v>0.92638888888888893</v>
      </c>
      <c r="Y32" s="109"/>
      <c r="AC32" s="119"/>
    </row>
    <row r="33" spans="1:29" ht="18" customHeight="1">
      <c r="A33" s="109"/>
      <c r="B33" s="126" t="s">
        <v>43</v>
      </c>
      <c r="C33" s="129">
        <v>0.27152777777777776</v>
      </c>
      <c r="D33" s="129">
        <v>0.30277777777777776</v>
      </c>
      <c r="E33" s="129">
        <v>0.33402777777777776</v>
      </c>
      <c r="F33" s="129">
        <v>0.36527777777777776</v>
      </c>
      <c r="G33" s="129">
        <v>0.39652777777777776</v>
      </c>
      <c r="H33" s="129">
        <v>0.42777777777777776</v>
      </c>
      <c r="I33" s="129">
        <v>0.45902777777777776</v>
      </c>
      <c r="J33" s="129">
        <v>0.49027777777777776</v>
      </c>
      <c r="K33" s="129">
        <v>0.52152777777777781</v>
      </c>
      <c r="L33" s="129">
        <v>0.55277777777777781</v>
      </c>
      <c r="M33" s="129">
        <v>0.58402777777777781</v>
      </c>
      <c r="N33" s="129">
        <v>0.61527777777777781</v>
      </c>
      <c r="O33" s="129">
        <v>0.64652777777777781</v>
      </c>
      <c r="P33" s="129">
        <v>0.67777777777777781</v>
      </c>
      <c r="Q33" s="129">
        <v>0.70902777777777781</v>
      </c>
      <c r="R33" s="129">
        <v>0.74027777777777781</v>
      </c>
      <c r="S33" s="129">
        <v>0.77152777777777781</v>
      </c>
      <c r="T33" s="129">
        <v>0.80277777777777781</v>
      </c>
      <c r="U33" s="129">
        <v>0.83402777777777781</v>
      </c>
      <c r="V33" s="129">
        <v>0.86527777777777781</v>
      </c>
      <c r="W33" s="129">
        <v>0.89652777777777781</v>
      </c>
      <c r="X33" s="129">
        <v>0.92777777777777781</v>
      </c>
      <c r="Y33" s="109"/>
      <c r="AC33" s="119"/>
    </row>
    <row r="34" spans="1:29" ht="18" customHeight="1">
      <c r="A34" s="109"/>
      <c r="B34" s="126" t="s">
        <v>65</v>
      </c>
      <c r="C34" s="129">
        <v>0.2722222222222222</v>
      </c>
      <c r="D34" s="129">
        <v>0.3034722222222222</v>
      </c>
      <c r="E34" s="129">
        <v>0.3347222222222222</v>
      </c>
      <c r="F34" s="129">
        <v>0.3659722222222222</v>
      </c>
      <c r="G34" s="129">
        <v>0.3972222222222222</v>
      </c>
      <c r="H34" s="129">
        <v>0.4284722222222222</v>
      </c>
      <c r="I34" s="129">
        <v>0.4597222222222222</v>
      </c>
      <c r="J34" s="129">
        <v>0.4909722222222222</v>
      </c>
      <c r="K34" s="129">
        <v>0.52222222222222225</v>
      </c>
      <c r="L34" s="129">
        <v>0.55347222222222225</v>
      </c>
      <c r="M34" s="129">
        <v>0.58472222222222225</v>
      </c>
      <c r="N34" s="129">
        <v>0.61597222222222225</v>
      </c>
      <c r="O34" s="129">
        <v>0.64722222222222225</v>
      </c>
      <c r="P34" s="129">
        <v>0.67847222222222225</v>
      </c>
      <c r="Q34" s="129">
        <v>0.70972222222222225</v>
      </c>
      <c r="R34" s="129">
        <v>0.74097222222222225</v>
      </c>
      <c r="S34" s="129">
        <v>0.77222222222222225</v>
      </c>
      <c r="T34" s="129">
        <v>0.80347222222222225</v>
      </c>
      <c r="U34" s="129">
        <v>0.83472222222222225</v>
      </c>
      <c r="V34" s="129">
        <v>0.86597222222222225</v>
      </c>
      <c r="W34" s="129">
        <v>0.89722222222222225</v>
      </c>
      <c r="X34" s="129">
        <v>0.92847222222222225</v>
      </c>
      <c r="Y34" s="109"/>
      <c r="AC34" s="119"/>
    </row>
    <row r="35" spans="1:29" ht="18" customHeight="1">
      <c r="A35" s="109"/>
      <c r="B35" s="126" t="s">
        <v>44</v>
      </c>
      <c r="C35" s="129">
        <v>0.27291666666666664</v>
      </c>
      <c r="D35" s="129">
        <v>0.30416666666666664</v>
      </c>
      <c r="E35" s="129">
        <v>0.33541666666666664</v>
      </c>
      <c r="F35" s="129">
        <v>0.36666666666666664</v>
      </c>
      <c r="G35" s="129">
        <v>0.39791666666666664</v>
      </c>
      <c r="H35" s="129">
        <v>0.42916666666666664</v>
      </c>
      <c r="I35" s="129">
        <v>0.46041666666666664</v>
      </c>
      <c r="J35" s="129">
        <v>0.49166666666666664</v>
      </c>
      <c r="K35" s="129">
        <v>0.5229166666666667</v>
      </c>
      <c r="L35" s="129">
        <v>0.5541666666666667</v>
      </c>
      <c r="M35" s="129">
        <v>0.5854166666666667</v>
      </c>
      <c r="N35" s="129">
        <v>0.6166666666666667</v>
      </c>
      <c r="O35" s="129">
        <v>0.6479166666666667</v>
      </c>
      <c r="P35" s="129">
        <v>0.6791666666666667</v>
      </c>
      <c r="Q35" s="129">
        <v>0.7104166666666667</v>
      </c>
      <c r="R35" s="129">
        <v>0.7416666666666667</v>
      </c>
      <c r="S35" s="129">
        <v>0.7729166666666667</v>
      </c>
      <c r="T35" s="129">
        <v>0.8041666666666667</v>
      </c>
      <c r="U35" s="129">
        <v>0.8354166666666667</v>
      </c>
      <c r="V35" s="129">
        <v>0.8666666666666667</v>
      </c>
      <c r="W35" s="129">
        <v>0.8979166666666667</v>
      </c>
      <c r="X35" s="129">
        <v>0.9291666666666667</v>
      </c>
      <c r="Y35" s="109"/>
      <c r="AC35" s="119"/>
    </row>
    <row r="36" spans="1:29" ht="18" customHeight="1">
      <c r="A36" s="109"/>
      <c r="B36" s="126" t="s">
        <v>45</v>
      </c>
      <c r="C36" s="129">
        <v>0.27361111111111108</v>
      </c>
      <c r="D36" s="129">
        <v>0.30486111111111108</v>
      </c>
      <c r="E36" s="129">
        <v>0.33611111111111108</v>
      </c>
      <c r="F36" s="129">
        <v>0.36736111111111108</v>
      </c>
      <c r="G36" s="129">
        <v>0.39861111111111108</v>
      </c>
      <c r="H36" s="129">
        <v>0.42986111111111108</v>
      </c>
      <c r="I36" s="129">
        <v>0.46111111111111108</v>
      </c>
      <c r="J36" s="129">
        <v>0.49236111111111108</v>
      </c>
      <c r="K36" s="129">
        <v>0.52361111111111114</v>
      </c>
      <c r="L36" s="129">
        <v>0.55486111111111114</v>
      </c>
      <c r="M36" s="129">
        <v>0.58611111111111114</v>
      </c>
      <c r="N36" s="129">
        <v>0.61736111111111114</v>
      </c>
      <c r="O36" s="129">
        <v>0.64861111111111114</v>
      </c>
      <c r="P36" s="129">
        <v>0.67986111111111114</v>
      </c>
      <c r="Q36" s="129">
        <v>0.71111111111111114</v>
      </c>
      <c r="R36" s="129">
        <v>0.74236111111111114</v>
      </c>
      <c r="S36" s="129">
        <v>0.77361111111111114</v>
      </c>
      <c r="T36" s="129">
        <v>0.80486111111111114</v>
      </c>
      <c r="U36" s="129">
        <v>0.83611111111111114</v>
      </c>
      <c r="V36" s="129">
        <v>0.86736111111111114</v>
      </c>
      <c r="W36" s="129">
        <v>0.89861111111111114</v>
      </c>
      <c r="X36" s="129">
        <v>0.92986111111111114</v>
      </c>
      <c r="Y36" s="109"/>
      <c r="AC36" s="119"/>
    </row>
    <row r="37" spans="1:29" ht="18" customHeight="1">
      <c r="A37" s="109"/>
      <c r="B37" s="126" t="s">
        <v>46</v>
      </c>
      <c r="C37" s="129">
        <v>0.27499999999999997</v>
      </c>
      <c r="D37" s="129">
        <v>0.30624999999999997</v>
      </c>
      <c r="E37" s="129">
        <v>0.33749999999999997</v>
      </c>
      <c r="F37" s="129">
        <v>0.36874999999999997</v>
      </c>
      <c r="G37" s="129">
        <v>0.39999999999999997</v>
      </c>
      <c r="H37" s="129">
        <v>0.43124999999999997</v>
      </c>
      <c r="I37" s="129">
        <v>0.46249999999999997</v>
      </c>
      <c r="J37" s="129">
        <v>0.49374999999999997</v>
      </c>
      <c r="K37" s="129">
        <v>0.52500000000000002</v>
      </c>
      <c r="L37" s="129">
        <v>0.55625000000000002</v>
      </c>
      <c r="M37" s="129">
        <v>0.58750000000000002</v>
      </c>
      <c r="N37" s="129">
        <v>0.61875000000000002</v>
      </c>
      <c r="O37" s="129">
        <v>0.65</v>
      </c>
      <c r="P37" s="129">
        <v>0.68125000000000002</v>
      </c>
      <c r="Q37" s="129">
        <v>0.71250000000000002</v>
      </c>
      <c r="R37" s="129">
        <v>0.74375000000000002</v>
      </c>
      <c r="S37" s="129">
        <v>0.77500000000000002</v>
      </c>
      <c r="T37" s="129">
        <v>0.80625000000000002</v>
      </c>
      <c r="U37" s="129">
        <v>0.83750000000000002</v>
      </c>
      <c r="V37" s="129">
        <v>0.86875000000000002</v>
      </c>
      <c r="W37" s="129">
        <v>0.9</v>
      </c>
      <c r="X37" s="129">
        <v>0.93125000000000002</v>
      </c>
      <c r="Y37" s="109"/>
      <c r="AC37" s="119"/>
    </row>
    <row r="38" spans="1:29" ht="18" customHeight="1">
      <c r="A38" s="109"/>
      <c r="B38" s="126" t="s">
        <v>47</v>
      </c>
      <c r="C38" s="129">
        <v>0.27569444444444446</v>
      </c>
      <c r="D38" s="129">
        <v>0.30694444444444446</v>
      </c>
      <c r="E38" s="129">
        <v>0.33819444444444446</v>
      </c>
      <c r="F38" s="129">
        <v>0.36944444444444446</v>
      </c>
      <c r="G38" s="129">
        <v>0.40069444444444446</v>
      </c>
      <c r="H38" s="129">
        <v>0.43194444444444446</v>
      </c>
      <c r="I38" s="129">
        <v>0.46319444444444446</v>
      </c>
      <c r="J38" s="129">
        <v>0.49444444444444446</v>
      </c>
      <c r="K38" s="129">
        <v>0.52569444444444446</v>
      </c>
      <c r="L38" s="129">
        <v>0.55694444444444446</v>
      </c>
      <c r="M38" s="129">
        <v>0.58819444444444446</v>
      </c>
      <c r="N38" s="129">
        <v>0.61944444444444446</v>
      </c>
      <c r="O38" s="129">
        <v>0.65069444444444446</v>
      </c>
      <c r="P38" s="129">
        <v>0.68194444444444446</v>
      </c>
      <c r="Q38" s="129">
        <v>0.71319444444444446</v>
      </c>
      <c r="R38" s="129">
        <v>0.74444444444444446</v>
      </c>
      <c r="S38" s="129">
        <v>0.77569444444444446</v>
      </c>
      <c r="T38" s="129">
        <v>0.80694444444444446</v>
      </c>
      <c r="U38" s="129">
        <v>0.83819444444444446</v>
      </c>
      <c r="V38" s="129">
        <v>0.86944444444444446</v>
      </c>
      <c r="W38" s="129">
        <v>0.90069444444444446</v>
      </c>
      <c r="X38" s="129">
        <v>0.93194444444444446</v>
      </c>
      <c r="Y38" s="109"/>
      <c r="AC38" s="119"/>
    </row>
    <row r="39" spans="1:29" ht="18" customHeight="1">
      <c r="A39" s="109"/>
      <c r="B39" s="126" t="s">
        <v>48</v>
      </c>
      <c r="C39" s="129">
        <v>0.27638888888888885</v>
      </c>
      <c r="D39" s="129">
        <v>0.30763888888888885</v>
      </c>
      <c r="E39" s="129">
        <v>0.33888888888888885</v>
      </c>
      <c r="F39" s="129">
        <v>0.37013888888888885</v>
      </c>
      <c r="G39" s="129">
        <v>0.40138888888888885</v>
      </c>
      <c r="H39" s="129">
        <v>0.43263888888888885</v>
      </c>
      <c r="I39" s="129">
        <v>0.46388888888888885</v>
      </c>
      <c r="J39" s="129">
        <v>0.49513888888888885</v>
      </c>
      <c r="K39" s="129">
        <v>0.5263888888888888</v>
      </c>
      <c r="L39" s="129">
        <v>0.5576388888888888</v>
      </c>
      <c r="M39" s="129">
        <v>0.5888888888888888</v>
      </c>
      <c r="N39" s="129">
        <v>0.6201388888888888</v>
      </c>
      <c r="O39" s="129">
        <v>0.6513888888888888</v>
      </c>
      <c r="P39" s="129">
        <v>0.6826388888888888</v>
      </c>
      <c r="Q39" s="129">
        <v>0.7138888888888888</v>
      </c>
      <c r="R39" s="129">
        <v>0.7451388888888888</v>
      </c>
      <c r="S39" s="129">
        <v>0.7763888888888888</v>
      </c>
      <c r="T39" s="129">
        <v>0.8076388888888888</v>
      </c>
      <c r="U39" s="129">
        <v>0.8388888888888888</v>
      </c>
      <c r="V39" s="129">
        <v>0.8701388888888888</v>
      </c>
      <c r="W39" s="129">
        <v>0.9013888888888888</v>
      </c>
      <c r="X39" s="129">
        <v>0.9326388888888888</v>
      </c>
      <c r="Y39" s="109"/>
      <c r="AC39" s="119"/>
    </row>
    <row r="40" spans="1:29" ht="18" customHeight="1">
      <c r="A40" s="109"/>
      <c r="B40" s="126" t="s">
        <v>49</v>
      </c>
      <c r="C40" s="129">
        <v>0.27708333333333335</v>
      </c>
      <c r="D40" s="129">
        <v>0.30833333333333335</v>
      </c>
      <c r="E40" s="129">
        <v>0.33958333333333335</v>
      </c>
      <c r="F40" s="129">
        <v>0.37083333333333335</v>
      </c>
      <c r="G40" s="129">
        <v>0.40208333333333335</v>
      </c>
      <c r="H40" s="129">
        <v>0.43333333333333335</v>
      </c>
      <c r="I40" s="129">
        <v>0.46458333333333335</v>
      </c>
      <c r="J40" s="129">
        <v>0.49583333333333335</v>
      </c>
      <c r="K40" s="129">
        <v>0.52708333333333335</v>
      </c>
      <c r="L40" s="129">
        <v>0.55833333333333335</v>
      </c>
      <c r="M40" s="129">
        <v>0.58958333333333335</v>
      </c>
      <c r="N40" s="129">
        <v>0.62083333333333335</v>
      </c>
      <c r="O40" s="129">
        <v>0.65208333333333335</v>
      </c>
      <c r="P40" s="129">
        <v>0.68333333333333335</v>
      </c>
      <c r="Q40" s="129">
        <v>0.71458333333333335</v>
      </c>
      <c r="R40" s="129">
        <v>0.74583333333333335</v>
      </c>
      <c r="S40" s="129">
        <v>0.77708333333333335</v>
      </c>
      <c r="T40" s="129">
        <v>0.80833333333333335</v>
      </c>
      <c r="U40" s="129">
        <v>0.83958333333333335</v>
      </c>
      <c r="V40" s="129">
        <v>0.87083333333333335</v>
      </c>
      <c r="W40" s="129">
        <v>0.90208333333333335</v>
      </c>
      <c r="X40" s="129">
        <v>0.93333333333333335</v>
      </c>
      <c r="Y40" s="109"/>
      <c r="AC40" s="119"/>
    </row>
    <row r="41" spans="1:29" ht="18" customHeight="1">
      <c r="A41" s="109"/>
      <c r="B41" s="126" t="s">
        <v>33</v>
      </c>
      <c r="C41" s="129">
        <v>0.27777777777777779</v>
      </c>
      <c r="D41" s="129">
        <v>0.30902777777777779</v>
      </c>
      <c r="E41" s="129">
        <v>0.34027777777777779</v>
      </c>
      <c r="F41" s="129">
        <v>0.37152777777777779</v>
      </c>
      <c r="G41" s="129">
        <v>0.40277777777777779</v>
      </c>
      <c r="H41" s="129">
        <v>0.43402777777777779</v>
      </c>
      <c r="I41" s="129">
        <v>0.46527777777777779</v>
      </c>
      <c r="J41" s="129">
        <v>0.49652777777777779</v>
      </c>
      <c r="K41" s="129">
        <v>0.52777777777777779</v>
      </c>
      <c r="L41" s="129">
        <v>0.55902777777777779</v>
      </c>
      <c r="M41" s="129">
        <v>0.59027777777777779</v>
      </c>
      <c r="N41" s="129">
        <v>0.62152777777777779</v>
      </c>
      <c r="O41" s="129">
        <v>0.65277777777777779</v>
      </c>
      <c r="P41" s="129">
        <v>0.68402777777777779</v>
      </c>
      <c r="Q41" s="129">
        <v>0.71527777777777779</v>
      </c>
      <c r="R41" s="129">
        <v>0.74652777777777779</v>
      </c>
      <c r="S41" s="129">
        <v>0.77777777777777779</v>
      </c>
      <c r="T41" s="129">
        <v>0.80902777777777779</v>
      </c>
      <c r="U41" s="129">
        <v>0.84027777777777779</v>
      </c>
      <c r="V41" s="129">
        <v>0.87152777777777779</v>
      </c>
      <c r="W41" s="129">
        <v>0.90277777777777779</v>
      </c>
      <c r="X41" s="129">
        <v>0.93402777777777779</v>
      </c>
      <c r="Y41" s="109"/>
      <c r="AC41" s="119"/>
    </row>
    <row r="42" spans="1:29" ht="18" customHeight="1">
      <c r="A42" s="109"/>
      <c r="B42" s="122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09"/>
      <c r="AC42" s="119"/>
    </row>
  </sheetData>
  <pageMargins left="0.7" right="0.7" top="0.75" bottom="0.75" header="0" footer="0"/>
  <pageSetup paperSize="8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A3AD2E1E8541A87B7E5BF28D1F8C" ma:contentTypeVersion="1" ma:contentTypeDescription="Create a new document." ma:contentTypeScope="" ma:versionID="4f2119a652a131700faa878602abf079">
  <xsd:schema xmlns:xsd="http://www.w3.org/2001/XMLSchema" xmlns:xs="http://www.w3.org/2001/XMLSchema" xmlns:p="http://schemas.microsoft.com/office/2006/metadata/properties" xmlns:ns2="8f572729-ef1e-46f2-b895-7c99984f1ce7" targetNamespace="http://schemas.microsoft.com/office/2006/metadata/properties" ma:root="true" ma:fieldsID="5bdbac20368feb8d2d307824864b3ae2" ns2:_="">
    <xsd:import namespace="8f572729-ef1e-46f2-b895-7c99984f1c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729-ef1e-46f2-b895-7c99984f1c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802CA1-1FEB-4842-8BEC-AE5865F361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C75296-7557-418E-915C-FCFA7C25732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8f572729-ef1e-46f2-b895-7c99984f1ce7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5569E1E-3E8D-4AD6-B7DA-6D1381FFE0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Input</vt:lpstr>
      <vt:lpstr>D02 (Mon-Fri)</vt:lpstr>
      <vt:lpstr>D02 (Sat,Sun PH)</vt:lpstr>
      <vt:lpstr>'D02 (Mon-Fri)'!Print_Area</vt:lpstr>
      <vt:lpstr>'D02 (Sat,Sun PH)'!Print_Area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D02</dc:title>
  <dc:subject>TIMETABLE MASTER</dc:subject>
  <dc:creator>Juanita Theron</dc:creator>
  <cp:keywords>N2 EXPRESS</cp:keywords>
  <cp:lastModifiedBy>Wendy George</cp:lastModifiedBy>
  <dcterms:created xsi:type="dcterms:W3CDTF">2019-08-20T07:51:37Z</dcterms:created>
  <dcterms:modified xsi:type="dcterms:W3CDTF">2024-10-29T07:03:30Z</dcterms:modified>
  <cp:category>2024 11 02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0x0101002927A3AD2E1E8541A87B7E5BF28D1F8C</vt:lpwstr>
  </property>
</Properties>
</file>